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2E77B15-C85F-4120-AD04-16CF084E94E1}" xr6:coauthVersionLast="47" xr6:coauthVersionMax="47" xr10:uidLastSave="{00000000-0000-0000-0000-000000000000}"/>
  <bookViews>
    <workbookView xWindow="-120" yWindow="480" windowWidth="20730" windowHeight="11160" xr2:uid="{D25D235E-A278-4C7B-9835-3260F822732A}"/>
  </bookViews>
  <sheets>
    <sheet name="Tabel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3" i="1"/>
  <c r="B18" i="1"/>
  <c r="B23" i="1"/>
  <c r="D23" i="1" s="1"/>
  <c r="B28" i="1"/>
  <c r="D28" i="1" s="1"/>
  <c r="B33" i="1"/>
  <c r="B38" i="1"/>
  <c r="B43" i="1"/>
  <c r="D43" i="1" s="1"/>
  <c r="B48" i="1"/>
  <c r="D48" i="1" s="1"/>
  <c r="B53" i="1"/>
  <c r="B58" i="1"/>
  <c r="B63" i="1"/>
  <c r="D63" i="1" s="1"/>
  <c r="B68" i="1"/>
  <c r="D68" i="1" s="1"/>
  <c r="B73" i="1"/>
  <c r="B78" i="1"/>
  <c r="B3" i="1"/>
  <c r="D3" i="1" s="1"/>
  <c r="M9" i="1"/>
  <c r="M10" i="1"/>
  <c r="M11" i="1"/>
  <c r="M12" i="1"/>
  <c r="M8" i="1"/>
  <c r="N4" i="1"/>
  <c r="I82" i="1"/>
  <c r="E82" i="1"/>
  <c r="I81" i="1"/>
  <c r="E81" i="1"/>
  <c r="I80" i="1"/>
  <c r="E80" i="1"/>
  <c r="I79" i="1"/>
  <c r="E79" i="1"/>
  <c r="I78" i="1"/>
  <c r="E78" i="1"/>
  <c r="D78" i="1"/>
  <c r="I77" i="1"/>
  <c r="E77" i="1"/>
  <c r="I76" i="1"/>
  <c r="E76" i="1"/>
  <c r="I75" i="1"/>
  <c r="E75" i="1"/>
  <c r="I74" i="1"/>
  <c r="E74" i="1"/>
  <c r="I73" i="1"/>
  <c r="E73" i="1"/>
  <c r="D73" i="1"/>
  <c r="I72" i="1"/>
  <c r="E72" i="1"/>
  <c r="I71" i="1"/>
  <c r="E71" i="1"/>
  <c r="I70" i="1"/>
  <c r="E70" i="1"/>
  <c r="I69" i="1"/>
  <c r="E69" i="1"/>
  <c r="I68" i="1"/>
  <c r="E68" i="1"/>
  <c r="I67" i="1"/>
  <c r="E67" i="1"/>
  <c r="I66" i="1"/>
  <c r="E66" i="1"/>
  <c r="I65" i="1"/>
  <c r="E65" i="1"/>
  <c r="I64" i="1"/>
  <c r="E64" i="1"/>
  <c r="I63" i="1"/>
  <c r="E63" i="1"/>
  <c r="I62" i="1"/>
  <c r="E62" i="1"/>
  <c r="I61" i="1"/>
  <c r="E61" i="1"/>
  <c r="I60" i="1"/>
  <c r="E60" i="1"/>
  <c r="I59" i="1"/>
  <c r="E59" i="1"/>
  <c r="I58" i="1"/>
  <c r="E58" i="1"/>
  <c r="D58" i="1"/>
  <c r="I57" i="1"/>
  <c r="E57" i="1"/>
  <c r="I56" i="1"/>
  <c r="E56" i="1"/>
  <c r="I55" i="1"/>
  <c r="E55" i="1"/>
  <c r="I54" i="1"/>
  <c r="E54" i="1"/>
  <c r="I53" i="1"/>
  <c r="E53" i="1"/>
  <c r="D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D38" i="1"/>
  <c r="I37" i="1"/>
  <c r="E37" i="1"/>
  <c r="I36" i="1"/>
  <c r="E36" i="1"/>
  <c r="I35" i="1"/>
  <c r="E35" i="1"/>
  <c r="I34" i="1"/>
  <c r="E34" i="1"/>
  <c r="I33" i="1"/>
  <c r="E33" i="1"/>
  <c r="D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D18" i="1"/>
  <c r="I17" i="1"/>
  <c r="E17" i="1"/>
  <c r="I16" i="1"/>
  <c r="E16" i="1"/>
  <c r="I15" i="1"/>
  <c r="E15" i="1"/>
  <c r="I14" i="1"/>
  <c r="E14" i="1"/>
  <c r="I13" i="1"/>
  <c r="E13" i="1"/>
  <c r="D13" i="1"/>
  <c r="I12" i="1"/>
  <c r="E12" i="1"/>
  <c r="I11" i="1"/>
  <c r="E11" i="1"/>
  <c r="I10" i="1"/>
  <c r="E10" i="1"/>
  <c r="I9" i="1"/>
  <c r="E9" i="1"/>
  <c r="I8" i="1"/>
  <c r="E8" i="1"/>
  <c r="D8" i="1"/>
  <c r="I7" i="1"/>
  <c r="E7" i="1"/>
  <c r="I6" i="1"/>
  <c r="E6" i="1"/>
  <c r="I5" i="1"/>
  <c r="E5" i="1"/>
  <c r="I4" i="1"/>
  <c r="E4" i="1"/>
  <c r="I3" i="1"/>
  <c r="E3" i="1"/>
  <c r="L11" i="1" s="1"/>
  <c r="P8" i="1" l="1"/>
  <c r="P10" i="1"/>
  <c r="L9" i="1"/>
  <c r="P12" i="1"/>
  <c r="O8" i="1"/>
  <c r="N8" i="1"/>
  <c r="P11" i="1"/>
  <c r="P9" i="1"/>
  <c r="L12" i="1"/>
  <c r="O11" i="1"/>
  <c r="O9" i="1"/>
  <c r="L10" i="1"/>
  <c r="N12" i="1"/>
  <c r="N11" i="1"/>
  <c r="N10" i="1"/>
  <c r="N9" i="1"/>
  <c r="O12" i="1"/>
  <c r="O10" i="1"/>
  <c r="L8" i="1"/>
</calcChain>
</file>

<file path=xl/sharedStrings.xml><?xml version="1.0" encoding="utf-8"?>
<sst xmlns="http://schemas.openxmlformats.org/spreadsheetml/2006/main" count="29" uniqueCount="26">
  <si>
    <t>Orc. Nº</t>
  </si>
  <si>
    <t>Quantidade</t>
  </si>
  <si>
    <t>Descrição do Serviço</t>
  </si>
  <si>
    <t>R$ Unit.</t>
  </si>
  <si>
    <t>R$ Total</t>
  </si>
  <si>
    <t>Consultar Código</t>
  </si>
  <si>
    <t>Descritivo do Serviço Nº 1</t>
  </si>
  <si>
    <t>Descritivo do Serviço Nº 2</t>
  </si>
  <si>
    <t>Descritivo do Serviço Nº 3</t>
  </si>
  <si>
    <t>Descritivo do Serviço Nº 4</t>
  </si>
  <si>
    <t>Descritivo do Serviço Nº 5</t>
  </si>
  <si>
    <t>Descritivo do Serviço Nº 6</t>
  </si>
  <si>
    <t>Descritivo do Serviço Nº 7</t>
  </si>
  <si>
    <t>Descritivo do Serviço Nº 8</t>
  </si>
  <si>
    <t>Descritivo do Serviço Nº 9</t>
  </si>
  <si>
    <t>Descritivo do Serviço Nº 10</t>
  </si>
  <si>
    <t>Descritivo do Serviço Nº 11</t>
  </si>
  <si>
    <t>Descritivo do Serviço Nº 12</t>
  </si>
  <si>
    <t>Descritivo do Serviço Nº 13</t>
  </si>
  <si>
    <t>Descritivo do Serviço Nº 14</t>
  </si>
  <si>
    <t>Descritivo do Serviço Nº 15</t>
  </si>
  <si>
    <t>Descritivo do Serviço Nº 16</t>
  </si>
  <si>
    <t xml:space="preserve">* ao informar o código do serviço, </t>
  </si>
  <si>
    <t>como faço para vizualiar as 5 quantidades com seus respectivos valores?</t>
  </si>
  <si>
    <t xml:space="preserve">Tentei o artificio de concatenar o código com a quantidade mas não deu certo, </t>
  </si>
  <si>
    <t>poderia vim só a quantidade mesmo se conseguir (na coluna quantidade)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</si>
</sst>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000000"/>
    <numFmt numFmtId="165" formatCode="00000#"/>
  </numFmts>
  <fonts count="7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Calibri"/>
      <family val="2"/>
    </font>
    <font>
      <b/>
      <sz val="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horizontal="left" vertical="top"/>
    </xf>
    <xf numFmtId="44" fontId="2" fillId="0" borderId="0" applyFont="0" applyFill="0" applyBorder="0" applyAlignment="0" applyProtection="0"/>
  </cellStyleXfs>
  <cellXfs count="48">
    <xf numFmtId="0" fontId="0" fillId="0" borderId="0" xfId="0">
      <alignment horizontal="left" vertical="top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 wrapText="1"/>
    </xf>
    <xf numFmtId="44" fontId="3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vertical="center" wrapText="1"/>
    </xf>
    <xf numFmtId="44" fontId="4" fillId="0" borderId="0" xfId="1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4" fontId="4" fillId="0" borderId="0" xfId="0" applyNumberFormat="1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4" fontId="1" fillId="2" borderId="6" xfId="0" applyNumberFormat="1" applyFont="1" applyFill="1" applyBorder="1" applyAlignment="1">
      <alignment horizontal="left" vertical="center" wrapText="1"/>
    </xf>
    <xf numFmtId="44" fontId="1" fillId="2" borderId="5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1" fillId="2" borderId="8" xfId="0" applyNumberFormat="1" applyFont="1" applyFill="1" applyBorder="1" applyAlignment="1">
      <alignment horizontal="left" vertical="center" wrapText="1"/>
    </xf>
    <xf numFmtId="44" fontId="1" fillId="2" borderId="7" xfId="0" applyNumberFormat="1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4" fontId="4" fillId="0" borderId="5" xfId="0" applyNumberFormat="1" applyFont="1" applyBorder="1" applyAlignment="1">
      <alignment vertical="center" wrapText="1"/>
    </xf>
    <xf numFmtId="44" fontId="4" fillId="0" borderId="5" xfId="1" applyFont="1" applyBorder="1" applyAlignment="1" applyProtection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 wrapText="1"/>
    </xf>
    <xf numFmtId="44" fontId="4" fillId="0" borderId="0" xfId="1" applyFont="1" applyBorder="1" applyAlignment="1" applyProtection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4" fillId="0" borderId="7" xfId="0" applyNumberFormat="1" applyFont="1" applyBorder="1" applyAlignment="1">
      <alignment vertical="center" wrapText="1"/>
    </xf>
    <xf numFmtId="44" fontId="4" fillId="0" borderId="7" xfId="1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17374-2E66-42AF-9F24-481CB0E1781F}">
  <dimension ref="B2:W83"/>
  <sheetViews>
    <sheetView showGridLines="0" tabSelected="1" workbookViewId="0">
      <pane xSplit="20" ySplit="2" topLeftCell="U3" activePane="bottomRight" state="frozen"/>
      <selection pane="topRight" activeCell="R1" sqref="R1"/>
      <selection pane="bottomLeft" activeCell="A3" sqref="A3"/>
      <selection pane="bottomRight" activeCell="L18" sqref="L18"/>
    </sheetView>
  </sheetViews>
  <sheetFormatPr defaultRowHeight="20.100000000000001" customHeight="1" x14ac:dyDescent="0.25"/>
  <cols>
    <col min="1" max="1" width="3.7109375" style="11" customWidth="1"/>
    <col min="2" max="2" width="3.7109375" style="8" hidden="1" customWidth="1"/>
    <col min="3" max="3" width="9.140625" style="12"/>
    <col min="4" max="4" width="0" style="12" hidden="1" customWidth="1"/>
    <col min="5" max="5" width="9.140625" style="12"/>
    <col min="6" max="6" width="10.28515625" style="8" bestFit="1" customWidth="1"/>
    <col min="7" max="7" width="40.140625" style="13" customWidth="1"/>
    <col min="8" max="8" width="12.7109375" style="10" customWidth="1"/>
    <col min="9" max="9" width="15.7109375" style="10" customWidth="1"/>
    <col min="10" max="11" width="3.7109375" style="11" customWidth="1"/>
    <col min="12" max="12" width="10.7109375" style="8" customWidth="1"/>
    <col min="13" max="13" width="7" style="11" bestFit="1" customWidth="1"/>
    <col min="14" max="19" width="9.140625" style="11"/>
    <col min="20" max="20" width="3.7109375" style="11" customWidth="1"/>
    <col min="21" max="16384" width="9.140625" style="11"/>
  </cols>
  <sheetData>
    <row r="2" spans="2:23" s="1" customFormat="1" ht="20.100000000000001" customHeight="1" x14ac:dyDescent="0.25">
      <c r="C2" s="2" t="s">
        <v>0</v>
      </c>
      <c r="D2" s="2"/>
      <c r="E2" s="2"/>
      <c r="F2" s="1" t="s">
        <v>1</v>
      </c>
      <c r="G2" s="3" t="s">
        <v>2</v>
      </c>
      <c r="H2" s="4" t="s">
        <v>3</v>
      </c>
      <c r="I2" s="4" t="s">
        <v>4</v>
      </c>
      <c r="U2" s="11"/>
      <c r="V2" s="11"/>
      <c r="W2" s="11"/>
    </row>
    <row r="3" spans="2:23" ht="20.100000000000001" customHeight="1" x14ac:dyDescent="0.25">
      <c r="B3" s="5" t="str">
        <f>IFERROR(IF(SEARCH($M$4,$C$3:C495)="Falso","","*"),"")</f>
        <v>*</v>
      </c>
      <c r="C3" s="32">
        <v>417</v>
      </c>
      <c r="D3" s="32">
        <f>IF(B3&lt;&gt;"",C3,"")</f>
        <v>417</v>
      </c>
      <c r="E3" s="33" t="str">
        <f>CONCATENATE($C$3,".",F3)</f>
        <v>417.5</v>
      </c>
      <c r="F3" s="34">
        <v>5</v>
      </c>
      <c r="G3" s="35" t="s">
        <v>6</v>
      </c>
      <c r="H3" s="36">
        <v>112</v>
      </c>
      <c r="I3" s="36">
        <f t="shared" ref="I3:I66" si="0">F3*H3</f>
        <v>560</v>
      </c>
      <c r="K3" s="23"/>
    </row>
    <row r="4" spans="2:23" ht="20.100000000000001" customHeight="1" x14ac:dyDescent="0.25">
      <c r="B4" s="5"/>
      <c r="C4" s="37"/>
      <c r="D4" s="37"/>
      <c r="E4" s="38" t="str">
        <f>CONCATENATE($C$3,".",F4)</f>
        <v>417.10</v>
      </c>
      <c r="F4" s="39">
        <v>10</v>
      </c>
      <c r="G4" s="40"/>
      <c r="H4" s="41">
        <v>60</v>
      </c>
      <c r="I4" s="41">
        <f t="shared" si="0"/>
        <v>600</v>
      </c>
      <c r="K4" s="23"/>
      <c r="L4" s="14" t="s">
        <v>5</v>
      </c>
      <c r="M4" s="20">
        <v>417</v>
      </c>
      <c r="N4" s="15" t="str">
        <f>IFERROR(VLOOKUP(M4,C3:G500,5,0),"")</f>
        <v>Descritivo do Serviço Nº 1</v>
      </c>
      <c r="O4" s="16"/>
      <c r="P4" s="16"/>
      <c r="Q4" s="16"/>
    </row>
    <row r="5" spans="2:23" ht="20.100000000000001" customHeight="1" x14ac:dyDescent="0.25">
      <c r="B5" s="5"/>
      <c r="C5" s="37"/>
      <c r="D5" s="37"/>
      <c r="E5" s="38" t="str">
        <f>CONCATENATE($C$3,".",F5)</f>
        <v>417.20</v>
      </c>
      <c r="F5" s="39">
        <v>20</v>
      </c>
      <c r="G5" s="40"/>
      <c r="H5" s="41">
        <v>34</v>
      </c>
      <c r="I5" s="41">
        <f t="shared" si="0"/>
        <v>680</v>
      </c>
      <c r="K5" s="23"/>
      <c r="L5" s="17"/>
      <c r="M5" s="20"/>
      <c r="N5" s="18"/>
      <c r="O5" s="19"/>
      <c r="P5" s="19"/>
      <c r="Q5" s="19"/>
    </row>
    <row r="6" spans="2:23" ht="20.100000000000001" customHeight="1" x14ac:dyDescent="0.25">
      <c r="B6" s="5"/>
      <c r="C6" s="37"/>
      <c r="D6" s="37"/>
      <c r="E6" s="38" t="str">
        <f>CONCATENATE($C$3,".",F6)</f>
        <v>417.30</v>
      </c>
      <c r="F6" s="39">
        <v>30</v>
      </c>
      <c r="G6" s="40"/>
      <c r="H6" s="41">
        <v>26</v>
      </c>
      <c r="I6" s="41">
        <f t="shared" si="0"/>
        <v>780</v>
      </c>
      <c r="K6" s="23"/>
    </row>
    <row r="7" spans="2:23" ht="20.100000000000001" customHeight="1" x14ac:dyDescent="0.25">
      <c r="B7" s="5"/>
      <c r="C7" s="42"/>
      <c r="D7" s="42"/>
      <c r="E7" s="43" t="str">
        <f>CONCATENATE($C$3,".",F7)</f>
        <v>417.50</v>
      </c>
      <c r="F7" s="44">
        <v>50</v>
      </c>
      <c r="G7" s="45"/>
      <c r="H7" s="46">
        <v>20</v>
      </c>
      <c r="I7" s="46">
        <f t="shared" si="0"/>
        <v>1000</v>
      </c>
      <c r="K7" s="23"/>
      <c r="L7" s="27" t="s">
        <v>1</v>
      </c>
      <c r="M7" s="22" t="s">
        <v>3</v>
      </c>
      <c r="N7" s="25"/>
      <c r="O7" s="21" t="s">
        <v>4</v>
      </c>
      <c r="P7" s="21"/>
    </row>
    <row r="8" spans="2:23" ht="20.100000000000001" customHeight="1" x14ac:dyDescent="0.25">
      <c r="B8" s="5" t="str">
        <f>IFERROR(IF(SEARCH($M$4,$C$3:C500)="Falso","","*"),"")</f>
        <v/>
      </c>
      <c r="C8" s="6">
        <v>418</v>
      </c>
      <c r="D8" s="6" t="str">
        <f>IF(B8&lt;&gt;"",C8,"")</f>
        <v/>
      </c>
      <c r="E8" s="7" t="str">
        <f>CONCATENATE($C$8,".",F8)</f>
        <v>418.5</v>
      </c>
      <c r="F8" s="8">
        <v>5</v>
      </c>
      <c r="G8" s="9" t="s">
        <v>7</v>
      </c>
      <c r="H8" s="10">
        <v>138</v>
      </c>
      <c r="I8" s="10">
        <f t="shared" si="0"/>
        <v>690</v>
      </c>
      <c r="K8" s="23"/>
      <c r="L8" s="8" t="str">
        <f>VLOOKUP($M$4,$C$3:$I$500,3,1)</f>
        <v>417.5</v>
      </c>
      <c r="M8" s="29">
        <f>VLOOKUP($M$4,$C$3:$I$500,6,1)</f>
        <v>112</v>
      </c>
      <c r="N8" s="30" t="str">
        <f>VLOOKUP($M$4,$C$3:$I$500,3,1)</f>
        <v>417.5</v>
      </c>
      <c r="O8" s="31">
        <f>VLOOKUP($M$4,$C$3:$I$500,7,1)</f>
        <v>560</v>
      </c>
      <c r="P8" s="31" t="str">
        <f>VLOOKUP($M$4,$C$3:$I$500,3,1)</f>
        <v>417.5</v>
      </c>
    </row>
    <row r="9" spans="2:23" ht="20.100000000000001" customHeight="1" x14ac:dyDescent="0.25">
      <c r="B9" s="5"/>
      <c r="C9" s="6"/>
      <c r="D9" s="6"/>
      <c r="E9" s="7" t="str">
        <f t="shared" ref="E9:E12" si="1">CONCATENATE($C$8,".",F9)</f>
        <v>418.10</v>
      </c>
      <c r="F9" s="8">
        <v>10</v>
      </c>
      <c r="G9" s="9"/>
      <c r="H9" s="10">
        <v>75</v>
      </c>
      <c r="I9" s="10">
        <f t="shared" si="0"/>
        <v>750</v>
      </c>
      <c r="K9" s="23"/>
      <c r="L9" s="28" t="str">
        <f>VLOOKUP($M$4,$C$3:$I$500,3,1)</f>
        <v>417.5</v>
      </c>
      <c r="M9" s="29">
        <f>VLOOKUP($M$4,$C$3:$I$500,6,1)</f>
        <v>112</v>
      </c>
      <c r="N9" s="30" t="str">
        <f>VLOOKUP($M$4,$C$3:$I$500,3,1)</f>
        <v>417.5</v>
      </c>
      <c r="O9" s="31">
        <f>VLOOKUP($M$4,$C$3:$I$500,7,1)</f>
        <v>560</v>
      </c>
      <c r="P9" s="31" t="str">
        <f>VLOOKUP($M$4,$C$3:$I$500,3,1)</f>
        <v>417.5</v>
      </c>
    </row>
    <row r="10" spans="2:23" ht="20.100000000000001" customHeight="1" x14ac:dyDescent="0.25">
      <c r="B10" s="5"/>
      <c r="C10" s="6"/>
      <c r="D10" s="6"/>
      <c r="E10" s="7" t="str">
        <f t="shared" si="1"/>
        <v>418.20</v>
      </c>
      <c r="F10" s="8">
        <v>20</v>
      </c>
      <c r="G10" s="9"/>
      <c r="H10" s="10">
        <v>41</v>
      </c>
      <c r="I10" s="10">
        <f t="shared" si="0"/>
        <v>820</v>
      </c>
      <c r="K10" s="23"/>
      <c r="L10" s="8" t="str">
        <f>VLOOKUP($M$4,$C$3:$I$500,3,1)</f>
        <v>417.5</v>
      </c>
      <c r="M10" s="29">
        <f>VLOOKUP($M$4,$C$3:$I$500,6,1)</f>
        <v>112</v>
      </c>
      <c r="N10" s="30" t="str">
        <f>VLOOKUP($M$4,$C$3:$I$500,3,1)</f>
        <v>417.5</v>
      </c>
      <c r="O10" s="31">
        <f>VLOOKUP($M$4,$C$3:$I$500,7,1)</f>
        <v>560</v>
      </c>
      <c r="P10" s="31" t="str">
        <f>VLOOKUP($M$4,$C$3:$I$500,3,1)</f>
        <v>417.5</v>
      </c>
    </row>
    <row r="11" spans="2:23" ht="20.100000000000001" customHeight="1" x14ac:dyDescent="0.25">
      <c r="B11" s="5"/>
      <c r="C11" s="6"/>
      <c r="D11" s="6"/>
      <c r="E11" s="7" t="str">
        <f t="shared" si="1"/>
        <v>418.30</v>
      </c>
      <c r="F11" s="8">
        <v>30</v>
      </c>
      <c r="G11" s="9"/>
      <c r="H11" s="10">
        <v>30</v>
      </c>
      <c r="I11" s="10">
        <f t="shared" si="0"/>
        <v>900</v>
      </c>
      <c r="K11" s="23"/>
      <c r="L11" s="28" t="str">
        <f>VLOOKUP($M$4,$C$3:$I$500,3,1)</f>
        <v>417.5</v>
      </c>
      <c r="M11" s="29">
        <f>VLOOKUP($M$4,$C$3:$I$500,6,1)</f>
        <v>112</v>
      </c>
      <c r="N11" s="30" t="str">
        <f>VLOOKUP($M$4,$C$3:$I$500,3,1)</f>
        <v>417.5</v>
      </c>
      <c r="O11" s="31">
        <f>VLOOKUP($M$4,$C$3:$I$500,7,1)</f>
        <v>560</v>
      </c>
      <c r="P11" s="31" t="str">
        <f>VLOOKUP($M$4,$C$3:$I$500,3,1)</f>
        <v>417.5</v>
      </c>
    </row>
    <row r="12" spans="2:23" ht="20.100000000000001" customHeight="1" x14ac:dyDescent="0.25">
      <c r="B12" s="5"/>
      <c r="C12" s="6"/>
      <c r="D12" s="6"/>
      <c r="E12" s="7" t="str">
        <f t="shared" si="1"/>
        <v>418.50</v>
      </c>
      <c r="F12" s="8">
        <v>50</v>
      </c>
      <c r="G12" s="9"/>
      <c r="H12" s="10">
        <v>23</v>
      </c>
      <c r="I12" s="10">
        <f t="shared" si="0"/>
        <v>1150</v>
      </c>
      <c r="K12" s="23"/>
      <c r="L12" s="28" t="str">
        <f>VLOOKUP($M$4,$C$3:$I$500,3,1)</f>
        <v>417.5</v>
      </c>
      <c r="M12" s="29">
        <f>VLOOKUP($M$4,$C$3:$I$500,6,1)</f>
        <v>112</v>
      </c>
      <c r="N12" s="30" t="str">
        <f>VLOOKUP($M$4,$C$3:$I$500,3,1)</f>
        <v>417.5</v>
      </c>
      <c r="O12" s="31">
        <f>VLOOKUP($M$4,$C$3:$I$500,7,1)</f>
        <v>560</v>
      </c>
      <c r="P12" s="31" t="str">
        <f>VLOOKUP($M$4,$C$3:$I$500,3,1)</f>
        <v>417.5</v>
      </c>
    </row>
    <row r="13" spans="2:23" ht="20.100000000000001" customHeight="1" x14ac:dyDescent="0.25">
      <c r="B13" s="5" t="str">
        <f>IFERROR(IF(SEARCH($M$4,$C$3:C505)="Falso","","*"),"")</f>
        <v/>
      </c>
      <c r="C13" s="32">
        <v>420</v>
      </c>
      <c r="D13" s="32" t="str">
        <f t="shared" ref="D13" si="2">IF(B13&lt;&gt;"",C13,"")</f>
        <v/>
      </c>
      <c r="E13" s="33" t="str">
        <f>CONCATENATE($C$13,".",F13)</f>
        <v>420.5</v>
      </c>
      <c r="F13" s="34">
        <v>5</v>
      </c>
      <c r="G13" s="35" t="s">
        <v>8</v>
      </c>
      <c r="H13" s="36">
        <v>131</v>
      </c>
      <c r="I13" s="36">
        <f t="shared" si="0"/>
        <v>655</v>
      </c>
      <c r="K13" s="23"/>
    </row>
    <row r="14" spans="2:23" ht="20.100000000000001" customHeight="1" x14ac:dyDescent="0.25">
      <c r="B14" s="5"/>
      <c r="C14" s="37"/>
      <c r="D14" s="37"/>
      <c r="E14" s="38" t="str">
        <f t="shared" ref="E14:E17" si="3">CONCATENATE($C$13,".",F14)</f>
        <v>420.10</v>
      </c>
      <c r="F14" s="39">
        <v>10</v>
      </c>
      <c r="G14" s="40"/>
      <c r="H14" s="41">
        <v>74</v>
      </c>
      <c r="I14" s="41">
        <f t="shared" si="0"/>
        <v>740</v>
      </c>
      <c r="J14" s="26"/>
      <c r="K14" s="24"/>
      <c r="L14" s="47" t="s">
        <v>22</v>
      </c>
    </row>
    <row r="15" spans="2:23" ht="20.100000000000001" customHeight="1" x14ac:dyDescent="0.25">
      <c r="B15" s="5"/>
      <c r="C15" s="37"/>
      <c r="D15" s="37"/>
      <c r="E15" s="38" t="str">
        <f t="shared" si="3"/>
        <v>420.20</v>
      </c>
      <c r="F15" s="39">
        <v>20</v>
      </c>
      <c r="G15" s="40"/>
      <c r="H15" s="41">
        <v>45</v>
      </c>
      <c r="I15" s="41">
        <f t="shared" si="0"/>
        <v>900</v>
      </c>
      <c r="J15" s="26"/>
      <c r="L15" s="47" t="s">
        <v>23</v>
      </c>
    </row>
    <row r="16" spans="2:23" ht="20.100000000000001" customHeight="1" x14ac:dyDescent="0.25">
      <c r="B16" s="5"/>
      <c r="C16" s="37"/>
      <c r="D16" s="37"/>
      <c r="E16" s="38" t="str">
        <f t="shared" si="3"/>
        <v>420.30</v>
      </c>
      <c r="F16" s="39">
        <v>30</v>
      </c>
      <c r="G16" s="40"/>
      <c r="H16" s="41">
        <v>36</v>
      </c>
      <c r="I16" s="41">
        <f t="shared" si="0"/>
        <v>1080</v>
      </c>
      <c r="J16" s="26"/>
      <c r="L16" s="47" t="s">
        <v>24</v>
      </c>
    </row>
    <row r="17" spans="2:12" ht="20.100000000000001" customHeight="1" x14ac:dyDescent="0.25">
      <c r="B17" s="5"/>
      <c r="C17" s="42"/>
      <c r="D17" s="42"/>
      <c r="E17" s="43" t="str">
        <f t="shared" si="3"/>
        <v>420.50</v>
      </c>
      <c r="F17" s="44">
        <v>50</v>
      </c>
      <c r="G17" s="45"/>
      <c r="H17" s="46">
        <v>30</v>
      </c>
      <c r="I17" s="46">
        <f t="shared" si="0"/>
        <v>1500</v>
      </c>
      <c r="J17" s="26"/>
      <c r="L17" s="47" t="s">
        <v>25</v>
      </c>
    </row>
    <row r="18" spans="2:12" ht="20.100000000000001" customHeight="1" x14ac:dyDescent="0.25">
      <c r="B18" s="5" t="str">
        <f>IFERROR(IF(SEARCH($M$4,$C$3:C510)="Falso","","*"),"")</f>
        <v/>
      </c>
      <c r="C18" s="6">
        <v>421</v>
      </c>
      <c r="D18" s="6" t="str">
        <f t="shared" ref="D18" si="4">IF(B18&lt;&gt;"",C18,"")</f>
        <v/>
      </c>
      <c r="E18" s="7" t="str">
        <f>CONCATENATE($C$18,".",F18)</f>
        <v>421.5</v>
      </c>
      <c r="F18" s="8">
        <v>5</v>
      </c>
      <c r="G18" s="9" t="s">
        <v>9</v>
      </c>
      <c r="H18" s="10">
        <v>168</v>
      </c>
      <c r="I18" s="10">
        <f t="shared" si="0"/>
        <v>840</v>
      </c>
      <c r="J18" s="26"/>
    </row>
    <row r="19" spans="2:12" ht="20.100000000000001" customHeight="1" x14ac:dyDescent="0.25">
      <c r="B19" s="5"/>
      <c r="C19" s="6"/>
      <c r="D19" s="6"/>
      <c r="E19" s="7" t="str">
        <f t="shared" ref="E19:E22" si="5">CONCATENATE($C$18,".",F19)</f>
        <v>421.10</v>
      </c>
      <c r="F19" s="8">
        <v>10</v>
      </c>
      <c r="G19" s="9"/>
      <c r="H19" s="10">
        <v>93</v>
      </c>
      <c r="I19" s="10">
        <f t="shared" si="0"/>
        <v>930</v>
      </c>
      <c r="J19" s="26"/>
    </row>
    <row r="20" spans="2:12" ht="20.100000000000001" customHeight="1" x14ac:dyDescent="0.25">
      <c r="B20" s="5"/>
      <c r="C20" s="6"/>
      <c r="D20" s="6"/>
      <c r="E20" s="7" t="str">
        <f t="shared" si="5"/>
        <v>421.20</v>
      </c>
      <c r="F20" s="8">
        <v>20</v>
      </c>
      <c r="G20" s="9"/>
      <c r="H20" s="10">
        <v>54.5</v>
      </c>
      <c r="I20" s="10">
        <f t="shared" si="0"/>
        <v>1090</v>
      </c>
      <c r="J20" s="26"/>
    </row>
    <row r="21" spans="2:12" ht="20.100000000000001" customHeight="1" x14ac:dyDescent="0.25">
      <c r="B21" s="5"/>
      <c r="C21" s="6"/>
      <c r="D21" s="6"/>
      <c r="E21" s="7" t="str">
        <f t="shared" si="5"/>
        <v>421.30</v>
      </c>
      <c r="F21" s="8">
        <v>30</v>
      </c>
      <c r="G21" s="9"/>
      <c r="H21" s="10">
        <v>42.5</v>
      </c>
      <c r="I21" s="10">
        <f t="shared" si="0"/>
        <v>1275</v>
      </c>
      <c r="J21" s="26"/>
    </row>
    <row r="22" spans="2:12" ht="20.100000000000001" customHeight="1" x14ac:dyDescent="0.25">
      <c r="B22" s="5"/>
      <c r="C22" s="6"/>
      <c r="D22" s="6"/>
      <c r="E22" s="7" t="str">
        <f t="shared" si="5"/>
        <v>421.50</v>
      </c>
      <c r="F22" s="8">
        <v>50</v>
      </c>
      <c r="G22" s="9"/>
      <c r="H22" s="10">
        <v>32.5</v>
      </c>
      <c r="I22" s="10">
        <f t="shared" si="0"/>
        <v>1625</v>
      </c>
      <c r="J22" s="26"/>
    </row>
    <row r="23" spans="2:12" ht="20.100000000000001" customHeight="1" x14ac:dyDescent="0.25">
      <c r="B23" s="5" t="str">
        <f>IFERROR(IF(SEARCH($M$4,$C$3:C515)="Falso","","*"),"")</f>
        <v/>
      </c>
      <c r="C23" s="32">
        <v>422</v>
      </c>
      <c r="D23" s="32" t="str">
        <f t="shared" ref="D23" si="6">IF(B23&lt;&gt;"",C23,"")</f>
        <v/>
      </c>
      <c r="E23" s="33" t="str">
        <f>CONCATENATE($C$23,".",F23)</f>
        <v>422.5</v>
      </c>
      <c r="F23" s="34">
        <v>5</v>
      </c>
      <c r="G23" s="35" t="s">
        <v>10</v>
      </c>
      <c r="H23" s="36">
        <v>79</v>
      </c>
      <c r="I23" s="36">
        <f t="shared" si="0"/>
        <v>395</v>
      </c>
      <c r="J23" s="26"/>
    </row>
    <row r="24" spans="2:12" ht="20.100000000000001" customHeight="1" x14ac:dyDescent="0.25">
      <c r="B24" s="5"/>
      <c r="C24" s="37"/>
      <c r="D24" s="37"/>
      <c r="E24" s="38" t="str">
        <f t="shared" ref="E24:E27" si="7">CONCATENATE($C$23,".",F24)</f>
        <v>422.10</v>
      </c>
      <c r="F24" s="39">
        <v>10</v>
      </c>
      <c r="G24" s="40"/>
      <c r="H24" s="41">
        <v>42</v>
      </c>
      <c r="I24" s="41">
        <f t="shared" si="0"/>
        <v>420</v>
      </c>
      <c r="J24" s="26"/>
    </row>
    <row r="25" spans="2:12" ht="20.100000000000001" customHeight="1" x14ac:dyDescent="0.25">
      <c r="B25" s="5"/>
      <c r="C25" s="37"/>
      <c r="D25" s="37"/>
      <c r="E25" s="38" t="str">
        <f t="shared" si="7"/>
        <v>422.20</v>
      </c>
      <c r="F25" s="39">
        <v>20</v>
      </c>
      <c r="G25" s="40"/>
      <c r="H25" s="41">
        <v>24</v>
      </c>
      <c r="I25" s="41">
        <f t="shared" si="0"/>
        <v>480</v>
      </c>
      <c r="J25" s="26"/>
    </row>
    <row r="26" spans="2:12" ht="20.100000000000001" customHeight="1" x14ac:dyDescent="0.25">
      <c r="B26" s="5"/>
      <c r="C26" s="37"/>
      <c r="D26" s="37"/>
      <c r="E26" s="38" t="str">
        <f t="shared" si="7"/>
        <v>422.30</v>
      </c>
      <c r="F26" s="39">
        <v>30</v>
      </c>
      <c r="G26" s="40"/>
      <c r="H26" s="41">
        <v>18</v>
      </c>
      <c r="I26" s="41">
        <f t="shared" si="0"/>
        <v>540</v>
      </c>
      <c r="J26" s="26"/>
    </row>
    <row r="27" spans="2:12" ht="20.100000000000001" customHeight="1" x14ac:dyDescent="0.25">
      <c r="B27" s="5"/>
      <c r="C27" s="42"/>
      <c r="D27" s="42"/>
      <c r="E27" s="43" t="str">
        <f t="shared" si="7"/>
        <v>422.50</v>
      </c>
      <c r="F27" s="44">
        <v>50</v>
      </c>
      <c r="G27" s="45"/>
      <c r="H27" s="46">
        <v>13</v>
      </c>
      <c r="I27" s="46">
        <f t="shared" si="0"/>
        <v>650</v>
      </c>
      <c r="J27" s="26"/>
    </row>
    <row r="28" spans="2:12" ht="20.100000000000001" customHeight="1" x14ac:dyDescent="0.25">
      <c r="B28" s="5" t="str">
        <f>IFERROR(IF(SEARCH($M$4,$C$3:C520)="Falso","","*"),"")</f>
        <v/>
      </c>
      <c r="C28" s="6">
        <v>423</v>
      </c>
      <c r="D28" s="6" t="str">
        <f t="shared" ref="D28" si="8">IF(B28&lt;&gt;"",C28,"")</f>
        <v/>
      </c>
      <c r="E28" s="7" t="str">
        <f>CONCATENATE($C$28,".",F28)</f>
        <v>423.5</v>
      </c>
      <c r="F28" s="8">
        <v>5</v>
      </c>
      <c r="G28" s="9" t="s">
        <v>11</v>
      </c>
      <c r="H28" s="10">
        <v>93</v>
      </c>
      <c r="I28" s="10">
        <f t="shared" si="0"/>
        <v>465</v>
      </c>
      <c r="J28" s="26"/>
    </row>
    <row r="29" spans="2:12" ht="20.100000000000001" customHeight="1" x14ac:dyDescent="0.25">
      <c r="B29" s="5"/>
      <c r="C29" s="6"/>
      <c r="D29" s="6"/>
      <c r="E29" s="7" t="str">
        <f t="shared" ref="E29:E32" si="9">CONCATENATE($C$28,".",F29)</f>
        <v>423.10</v>
      </c>
      <c r="F29" s="8">
        <v>10</v>
      </c>
      <c r="G29" s="9"/>
      <c r="H29" s="10">
        <v>49</v>
      </c>
      <c r="I29" s="10">
        <f t="shared" si="0"/>
        <v>490</v>
      </c>
      <c r="J29" s="26"/>
    </row>
    <row r="30" spans="2:12" ht="20.100000000000001" customHeight="1" x14ac:dyDescent="0.25">
      <c r="B30" s="5"/>
      <c r="C30" s="6"/>
      <c r="D30" s="6"/>
      <c r="E30" s="7" t="str">
        <f t="shared" si="9"/>
        <v>423.20</v>
      </c>
      <c r="F30" s="8">
        <v>20</v>
      </c>
      <c r="G30" s="9"/>
      <c r="H30" s="10">
        <v>27</v>
      </c>
      <c r="I30" s="10">
        <f t="shared" si="0"/>
        <v>540</v>
      </c>
      <c r="J30" s="26"/>
    </row>
    <row r="31" spans="2:12" ht="20.100000000000001" customHeight="1" x14ac:dyDescent="0.25">
      <c r="B31" s="5"/>
      <c r="C31" s="6"/>
      <c r="D31" s="6"/>
      <c r="E31" s="7" t="str">
        <f t="shared" si="9"/>
        <v>423.30</v>
      </c>
      <c r="F31" s="8">
        <v>30</v>
      </c>
      <c r="G31" s="9"/>
      <c r="H31" s="10">
        <v>20</v>
      </c>
      <c r="I31" s="10">
        <f t="shared" si="0"/>
        <v>600</v>
      </c>
      <c r="J31" s="26"/>
    </row>
    <row r="32" spans="2:12" ht="20.100000000000001" customHeight="1" x14ac:dyDescent="0.25">
      <c r="B32" s="5"/>
      <c r="C32" s="6"/>
      <c r="D32" s="6"/>
      <c r="E32" s="7" t="str">
        <f t="shared" si="9"/>
        <v>423.50</v>
      </c>
      <c r="F32" s="8">
        <v>50</v>
      </c>
      <c r="G32" s="9"/>
      <c r="H32" s="10">
        <v>14.3</v>
      </c>
      <c r="I32" s="10">
        <f t="shared" si="0"/>
        <v>715</v>
      </c>
      <c r="J32" s="26"/>
    </row>
    <row r="33" spans="2:10" ht="20.100000000000001" customHeight="1" x14ac:dyDescent="0.25">
      <c r="B33" s="5" t="str">
        <f>IFERROR(IF(SEARCH($M$4,$C$3:C525)="Falso","","*"),"")</f>
        <v/>
      </c>
      <c r="C33" s="32">
        <v>428</v>
      </c>
      <c r="D33" s="32" t="str">
        <f t="shared" ref="D33" si="10">IF(B33&lt;&gt;"",C33,"")</f>
        <v/>
      </c>
      <c r="E33" s="33" t="str">
        <f>CONCATENATE($C$33,".",F33)</f>
        <v>428.5</v>
      </c>
      <c r="F33" s="34">
        <v>5</v>
      </c>
      <c r="G33" s="35" t="s">
        <v>12</v>
      </c>
      <c r="H33" s="36">
        <v>116</v>
      </c>
      <c r="I33" s="36">
        <f t="shared" si="0"/>
        <v>580</v>
      </c>
      <c r="J33" s="26"/>
    </row>
    <row r="34" spans="2:10" ht="20.100000000000001" customHeight="1" x14ac:dyDescent="0.25">
      <c r="B34" s="5"/>
      <c r="C34" s="37"/>
      <c r="D34" s="37"/>
      <c r="E34" s="38" t="str">
        <f t="shared" ref="E34:E37" si="11">CONCATENATE($C$33,".",F34)</f>
        <v>428.10</v>
      </c>
      <c r="F34" s="39">
        <v>10</v>
      </c>
      <c r="G34" s="40"/>
      <c r="H34" s="41">
        <v>60</v>
      </c>
      <c r="I34" s="41">
        <f t="shared" si="0"/>
        <v>600</v>
      </c>
      <c r="J34" s="26"/>
    </row>
    <row r="35" spans="2:10" ht="20.100000000000001" customHeight="1" x14ac:dyDescent="0.25">
      <c r="B35" s="5"/>
      <c r="C35" s="37"/>
      <c r="D35" s="37"/>
      <c r="E35" s="38" t="str">
        <f t="shared" si="11"/>
        <v>428.20</v>
      </c>
      <c r="F35" s="39">
        <v>20</v>
      </c>
      <c r="G35" s="40"/>
      <c r="H35" s="41">
        <v>33</v>
      </c>
      <c r="I35" s="41">
        <f t="shared" si="0"/>
        <v>660</v>
      </c>
      <c r="J35" s="26"/>
    </row>
    <row r="36" spans="2:10" ht="20.100000000000001" customHeight="1" x14ac:dyDescent="0.25">
      <c r="B36" s="5"/>
      <c r="C36" s="37"/>
      <c r="D36" s="37"/>
      <c r="E36" s="38" t="str">
        <f t="shared" si="11"/>
        <v>428.30</v>
      </c>
      <c r="F36" s="39">
        <v>30</v>
      </c>
      <c r="G36" s="40"/>
      <c r="H36" s="41">
        <v>24</v>
      </c>
      <c r="I36" s="41">
        <f t="shared" si="0"/>
        <v>720</v>
      </c>
      <c r="J36" s="26"/>
    </row>
    <row r="37" spans="2:10" ht="20.100000000000001" customHeight="1" x14ac:dyDescent="0.25">
      <c r="B37" s="5"/>
      <c r="C37" s="42"/>
      <c r="D37" s="42"/>
      <c r="E37" s="43" t="str">
        <f t="shared" si="11"/>
        <v>428.50</v>
      </c>
      <c r="F37" s="44">
        <v>50</v>
      </c>
      <c r="G37" s="45"/>
      <c r="H37" s="46">
        <v>16.7</v>
      </c>
      <c r="I37" s="46">
        <f t="shared" si="0"/>
        <v>835</v>
      </c>
      <c r="J37" s="26"/>
    </row>
    <row r="38" spans="2:10" ht="20.100000000000001" customHeight="1" x14ac:dyDescent="0.25">
      <c r="B38" s="5" t="str">
        <f>IFERROR(IF(SEARCH($M$4,$C$3:C530)="Falso","","*"),"")</f>
        <v/>
      </c>
      <c r="C38" s="6">
        <v>429</v>
      </c>
      <c r="D38" s="6" t="str">
        <f t="shared" ref="D38" si="12">IF(B38&lt;&gt;"",C38,"")</f>
        <v/>
      </c>
      <c r="E38" s="7" t="str">
        <f>CONCATENATE($C$38,".",F38)</f>
        <v>429.500</v>
      </c>
      <c r="F38" s="8">
        <v>500</v>
      </c>
      <c r="G38" s="9" t="s">
        <v>13</v>
      </c>
      <c r="H38" s="10">
        <v>1.58</v>
      </c>
      <c r="I38" s="10">
        <f t="shared" si="0"/>
        <v>790</v>
      </c>
      <c r="J38" s="26"/>
    </row>
    <row r="39" spans="2:10" ht="20.100000000000001" customHeight="1" x14ac:dyDescent="0.25">
      <c r="B39" s="5"/>
      <c r="C39" s="6"/>
      <c r="D39" s="6"/>
      <c r="E39" s="7" t="str">
        <f t="shared" ref="E39:E42" si="13">CONCATENATE($C$38,".",F39)</f>
        <v>429.1000</v>
      </c>
      <c r="F39" s="8">
        <v>1000</v>
      </c>
      <c r="G39" s="9"/>
      <c r="H39" s="10">
        <v>0.85</v>
      </c>
      <c r="I39" s="10">
        <f t="shared" si="0"/>
        <v>850</v>
      </c>
      <c r="J39" s="26"/>
    </row>
    <row r="40" spans="2:10" ht="20.100000000000001" customHeight="1" x14ac:dyDescent="0.25">
      <c r="B40" s="5"/>
      <c r="C40" s="6"/>
      <c r="D40" s="6"/>
      <c r="E40" s="7" t="str">
        <f t="shared" si="13"/>
        <v>429.2000</v>
      </c>
      <c r="F40" s="8">
        <v>2000</v>
      </c>
      <c r="G40" s="9"/>
      <c r="H40" s="10">
        <v>0.64</v>
      </c>
      <c r="I40" s="10">
        <f t="shared" si="0"/>
        <v>1280</v>
      </c>
      <c r="J40" s="26"/>
    </row>
    <row r="41" spans="2:10" ht="20.100000000000001" customHeight="1" x14ac:dyDescent="0.25">
      <c r="B41" s="5"/>
      <c r="C41" s="6"/>
      <c r="D41" s="6"/>
      <c r="E41" s="7" t="str">
        <f t="shared" si="13"/>
        <v>429.3000</v>
      </c>
      <c r="F41" s="8">
        <v>3000</v>
      </c>
      <c r="G41" s="9"/>
      <c r="H41" s="10">
        <v>0.56000000000000005</v>
      </c>
      <c r="I41" s="10">
        <f t="shared" si="0"/>
        <v>1680.0000000000002</v>
      </c>
      <c r="J41" s="26"/>
    </row>
    <row r="42" spans="2:10" ht="20.100000000000001" customHeight="1" x14ac:dyDescent="0.25">
      <c r="B42" s="5"/>
      <c r="C42" s="6"/>
      <c r="D42" s="6"/>
      <c r="E42" s="7" t="str">
        <f t="shared" si="13"/>
        <v>429.5000</v>
      </c>
      <c r="F42" s="8">
        <v>5000</v>
      </c>
      <c r="G42" s="9"/>
      <c r="H42" s="10">
        <v>0.51</v>
      </c>
      <c r="I42" s="10">
        <f t="shared" si="0"/>
        <v>2550</v>
      </c>
      <c r="J42" s="26"/>
    </row>
    <row r="43" spans="2:10" ht="20.100000000000001" customHeight="1" x14ac:dyDescent="0.25">
      <c r="B43" s="5" t="str">
        <f>IFERROR(IF(SEARCH($M$4,$C$3:C535)="Falso","","*"),"")</f>
        <v/>
      </c>
      <c r="C43" s="32">
        <v>430</v>
      </c>
      <c r="D43" s="32" t="str">
        <f t="shared" ref="D43" si="14">IF(B43&lt;&gt;"",C43,"")</f>
        <v/>
      </c>
      <c r="E43" s="33" t="str">
        <f>CONCATENATE($C$43,".",F43)</f>
        <v>430.500</v>
      </c>
      <c r="F43" s="34">
        <v>500</v>
      </c>
      <c r="G43" s="35" t="s">
        <v>14</v>
      </c>
      <c r="H43" s="36">
        <v>1.7</v>
      </c>
      <c r="I43" s="36">
        <f t="shared" si="0"/>
        <v>850</v>
      </c>
      <c r="J43" s="26"/>
    </row>
    <row r="44" spans="2:10" ht="20.100000000000001" customHeight="1" x14ac:dyDescent="0.25">
      <c r="B44" s="5"/>
      <c r="C44" s="37"/>
      <c r="D44" s="37"/>
      <c r="E44" s="38" t="str">
        <f t="shared" ref="E44:E47" si="15">CONCATENATE($C$43,".",F44)</f>
        <v>430.1000</v>
      </c>
      <c r="F44" s="39">
        <v>1000</v>
      </c>
      <c r="G44" s="40"/>
      <c r="H44" s="41">
        <v>0.91</v>
      </c>
      <c r="I44" s="41">
        <f t="shared" si="0"/>
        <v>910</v>
      </c>
      <c r="J44" s="26"/>
    </row>
    <row r="45" spans="2:10" ht="20.100000000000001" customHeight="1" x14ac:dyDescent="0.25">
      <c r="B45" s="5"/>
      <c r="C45" s="37"/>
      <c r="D45" s="37"/>
      <c r="E45" s="38" t="str">
        <f t="shared" si="15"/>
        <v>430.2000</v>
      </c>
      <c r="F45" s="39">
        <v>2000</v>
      </c>
      <c r="G45" s="40"/>
      <c r="H45" s="41">
        <v>0.67</v>
      </c>
      <c r="I45" s="41">
        <f t="shared" si="0"/>
        <v>1340</v>
      </c>
      <c r="J45" s="26"/>
    </row>
    <row r="46" spans="2:10" ht="20.100000000000001" customHeight="1" x14ac:dyDescent="0.25">
      <c r="B46" s="5"/>
      <c r="C46" s="37"/>
      <c r="D46" s="37"/>
      <c r="E46" s="38" t="str">
        <f t="shared" si="15"/>
        <v>430.3000</v>
      </c>
      <c r="F46" s="39">
        <v>3000</v>
      </c>
      <c r="G46" s="40"/>
      <c r="H46" s="41">
        <v>0.57999999999999996</v>
      </c>
      <c r="I46" s="41">
        <f t="shared" si="0"/>
        <v>1739.9999999999998</v>
      </c>
      <c r="J46" s="26"/>
    </row>
    <row r="47" spans="2:10" ht="20.100000000000001" customHeight="1" x14ac:dyDescent="0.25">
      <c r="B47" s="5"/>
      <c r="C47" s="42"/>
      <c r="D47" s="42"/>
      <c r="E47" s="43" t="str">
        <f t="shared" si="15"/>
        <v>430.5000</v>
      </c>
      <c r="F47" s="44">
        <v>5000</v>
      </c>
      <c r="G47" s="45"/>
      <c r="H47" s="46">
        <v>0.52</v>
      </c>
      <c r="I47" s="46">
        <f t="shared" si="0"/>
        <v>2600</v>
      </c>
      <c r="J47" s="26"/>
    </row>
    <row r="48" spans="2:10" ht="20.100000000000001" customHeight="1" x14ac:dyDescent="0.25">
      <c r="B48" s="5" t="str">
        <f>IFERROR(IF(SEARCH($M$4,$C$3:C540)="Falso","","*"),"")</f>
        <v/>
      </c>
      <c r="C48" s="6">
        <v>431</v>
      </c>
      <c r="D48" s="6" t="str">
        <f t="shared" ref="D48" si="16">IF(B48&lt;&gt;"",C48,"")</f>
        <v/>
      </c>
      <c r="E48" s="7" t="str">
        <f>CONCATENATE($C$48,".",F48)</f>
        <v>431.500</v>
      </c>
      <c r="F48" s="8">
        <v>500</v>
      </c>
      <c r="G48" s="9" t="s">
        <v>15</v>
      </c>
      <c r="H48" s="10">
        <v>1.95</v>
      </c>
      <c r="I48" s="10">
        <f t="shared" si="0"/>
        <v>975</v>
      </c>
      <c r="J48" s="26"/>
    </row>
    <row r="49" spans="2:10" ht="20.100000000000001" customHeight="1" x14ac:dyDescent="0.25">
      <c r="B49" s="5"/>
      <c r="C49" s="6"/>
      <c r="D49" s="6"/>
      <c r="E49" s="7" t="str">
        <f t="shared" ref="E49:E52" si="17">CONCATENATE($C$48,".",F49)</f>
        <v>431.1000</v>
      </c>
      <c r="F49" s="8">
        <v>1000</v>
      </c>
      <c r="G49" s="9"/>
      <c r="H49" s="10">
        <v>1.04</v>
      </c>
      <c r="I49" s="10">
        <f t="shared" si="0"/>
        <v>1040</v>
      </c>
      <c r="J49" s="26"/>
    </row>
    <row r="50" spans="2:10" ht="20.100000000000001" customHeight="1" x14ac:dyDescent="0.25">
      <c r="B50" s="5"/>
      <c r="C50" s="6"/>
      <c r="D50" s="6"/>
      <c r="E50" s="7" t="str">
        <f t="shared" si="17"/>
        <v>431.2000</v>
      </c>
      <c r="F50" s="8">
        <v>2000</v>
      </c>
      <c r="G50" s="9"/>
      <c r="H50" s="10">
        <v>0.73</v>
      </c>
      <c r="I50" s="10">
        <f t="shared" si="0"/>
        <v>1460</v>
      </c>
      <c r="J50" s="26"/>
    </row>
    <row r="51" spans="2:10" ht="20.100000000000001" customHeight="1" x14ac:dyDescent="0.25">
      <c r="B51" s="5"/>
      <c r="C51" s="6"/>
      <c r="D51" s="6"/>
      <c r="E51" s="7" t="str">
        <f t="shared" si="17"/>
        <v>431.3000</v>
      </c>
      <c r="F51" s="8">
        <v>3000</v>
      </c>
      <c r="G51" s="9"/>
      <c r="H51" s="10">
        <v>0.62</v>
      </c>
      <c r="I51" s="10">
        <f t="shared" si="0"/>
        <v>1860</v>
      </c>
      <c r="J51" s="26"/>
    </row>
    <row r="52" spans="2:10" ht="20.100000000000001" customHeight="1" x14ac:dyDescent="0.25">
      <c r="B52" s="5"/>
      <c r="C52" s="6"/>
      <c r="D52" s="6"/>
      <c r="E52" s="7" t="str">
        <f t="shared" si="17"/>
        <v>431.5000</v>
      </c>
      <c r="F52" s="8">
        <v>5000</v>
      </c>
      <c r="G52" s="9"/>
      <c r="H52" s="10">
        <v>0.54</v>
      </c>
      <c r="I52" s="10">
        <f t="shared" si="0"/>
        <v>2700</v>
      </c>
      <c r="J52" s="26"/>
    </row>
    <row r="53" spans="2:10" ht="20.100000000000001" customHeight="1" x14ac:dyDescent="0.25">
      <c r="B53" s="5" t="str">
        <f>IFERROR(IF(SEARCH($M$4,$C$3:C545)="Falso","","*"),"")</f>
        <v/>
      </c>
      <c r="C53" s="32">
        <v>432</v>
      </c>
      <c r="D53" s="32" t="str">
        <f t="shared" ref="D53" si="18">IF(B53&lt;&gt;"",C53,"")</f>
        <v/>
      </c>
      <c r="E53" s="33" t="str">
        <f>CONCATENATE($C$53,".",F53)</f>
        <v>432.500</v>
      </c>
      <c r="F53" s="34">
        <v>500</v>
      </c>
      <c r="G53" s="35" t="s">
        <v>16</v>
      </c>
      <c r="H53" s="36">
        <v>2.19</v>
      </c>
      <c r="I53" s="36">
        <f t="shared" si="0"/>
        <v>1095</v>
      </c>
      <c r="J53" s="26"/>
    </row>
    <row r="54" spans="2:10" ht="20.100000000000001" customHeight="1" x14ac:dyDescent="0.25">
      <c r="B54" s="5"/>
      <c r="C54" s="37"/>
      <c r="D54" s="37"/>
      <c r="E54" s="38" t="str">
        <f t="shared" ref="E54:E57" si="19">CONCATENATE($C$53,".",F54)</f>
        <v>432.1000</v>
      </c>
      <c r="F54" s="39">
        <v>1000</v>
      </c>
      <c r="G54" s="40"/>
      <c r="H54" s="41">
        <v>1.35</v>
      </c>
      <c r="I54" s="41">
        <f t="shared" si="0"/>
        <v>1350</v>
      </c>
      <c r="J54" s="26"/>
    </row>
    <row r="55" spans="2:10" ht="20.100000000000001" customHeight="1" x14ac:dyDescent="0.25">
      <c r="B55" s="5"/>
      <c r="C55" s="37"/>
      <c r="D55" s="37"/>
      <c r="E55" s="38" t="str">
        <f t="shared" si="19"/>
        <v>432.2000</v>
      </c>
      <c r="F55" s="39">
        <v>2000</v>
      </c>
      <c r="G55" s="40"/>
      <c r="H55" s="41">
        <v>1.08</v>
      </c>
      <c r="I55" s="41">
        <f t="shared" si="0"/>
        <v>2160</v>
      </c>
      <c r="J55" s="26"/>
    </row>
    <row r="56" spans="2:10" ht="20.100000000000001" customHeight="1" x14ac:dyDescent="0.25">
      <c r="B56" s="5"/>
      <c r="C56" s="37"/>
      <c r="D56" s="37"/>
      <c r="E56" s="38" t="str">
        <f t="shared" si="19"/>
        <v>432.3000</v>
      </c>
      <c r="F56" s="39">
        <v>3000</v>
      </c>
      <c r="G56" s="40"/>
      <c r="H56" s="41">
        <v>0.99</v>
      </c>
      <c r="I56" s="41">
        <f t="shared" si="0"/>
        <v>2970</v>
      </c>
      <c r="J56" s="26"/>
    </row>
    <row r="57" spans="2:10" ht="20.100000000000001" customHeight="1" x14ac:dyDescent="0.25">
      <c r="B57" s="5"/>
      <c r="C57" s="42"/>
      <c r="D57" s="42"/>
      <c r="E57" s="43" t="str">
        <f t="shared" si="19"/>
        <v>432.5000</v>
      </c>
      <c r="F57" s="44">
        <v>5000</v>
      </c>
      <c r="G57" s="45"/>
      <c r="H57" s="46">
        <v>0.91</v>
      </c>
      <c r="I57" s="46">
        <f t="shared" si="0"/>
        <v>4550</v>
      </c>
      <c r="J57" s="26"/>
    </row>
    <row r="58" spans="2:10" ht="20.100000000000001" customHeight="1" x14ac:dyDescent="0.25">
      <c r="B58" s="5" t="str">
        <f>IFERROR(IF(SEARCH($M$4,$C$3:C550)="Falso","","*"),"")</f>
        <v/>
      </c>
      <c r="C58" s="6">
        <v>433</v>
      </c>
      <c r="D58" s="6" t="str">
        <f t="shared" ref="D58" si="20">IF(B58&lt;&gt;"",C58,"")</f>
        <v/>
      </c>
      <c r="E58" s="7" t="str">
        <f>CONCATENATE($C$58,".",F58)</f>
        <v>433.500</v>
      </c>
      <c r="F58" s="8">
        <v>500</v>
      </c>
      <c r="G58" s="9" t="s">
        <v>17</v>
      </c>
      <c r="H58" s="10">
        <v>2.42</v>
      </c>
      <c r="I58" s="10">
        <f t="shared" si="0"/>
        <v>1210</v>
      </c>
      <c r="J58" s="26"/>
    </row>
    <row r="59" spans="2:10" ht="20.100000000000001" customHeight="1" x14ac:dyDescent="0.25">
      <c r="B59" s="5"/>
      <c r="C59" s="6"/>
      <c r="D59" s="6"/>
      <c r="E59" s="7" t="str">
        <f t="shared" ref="E59:E62" si="21">CONCATENATE($C$58,".",F59)</f>
        <v>433.1000</v>
      </c>
      <c r="F59" s="8">
        <v>1000</v>
      </c>
      <c r="G59" s="9"/>
      <c r="H59" s="10">
        <v>1.46</v>
      </c>
      <c r="I59" s="10">
        <f t="shared" si="0"/>
        <v>1460</v>
      </c>
      <c r="J59" s="26"/>
    </row>
    <row r="60" spans="2:10" ht="20.100000000000001" customHeight="1" x14ac:dyDescent="0.25">
      <c r="B60" s="5"/>
      <c r="C60" s="6"/>
      <c r="D60" s="6"/>
      <c r="E60" s="7" t="str">
        <f t="shared" si="21"/>
        <v>433.2000</v>
      </c>
      <c r="F60" s="8">
        <v>2000</v>
      </c>
      <c r="G60" s="9"/>
      <c r="H60" s="10">
        <v>1.1399999999999999</v>
      </c>
      <c r="I60" s="10">
        <f t="shared" si="0"/>
        <v>2280</v>
      </c>
      <c r="J60" s="26"/>
    </row>
    <row r="61" spans="2:10" ht="20.100000000000001" customHeight="1" x14ac:dyDescent="0.25">
      <c r="B61" s="5"/>
      <c r="C61" s="6"/>
      <c r="D61" s="6"/>
      <c r="E61" s="7" t="str">
        <f t="shared" si="21"/>
        <v>433.3000</v>
      </c>
      <c r="F61" s="8">
        <v>3000</v>
      </c>
      <c r="G61" s="9"/>
      <c r="H61" s="10">
        <v>1.03</v>
      </c>
      <c r="I61" s="10">
        <f t="shared" si="0"/>
        <v>3090</v>
      </c>
      <c r="J61" s="26"/>
    </row>
    <row r="62" spans="2:10" ht="20.100000000000001" customHeight="1" x14ac:dyDescent="0.25">
      <c r="B62" s="5"/>
      <c r="C62" s="6"/>
      <c r="D62" s="6"/>
      <c r="E62" s="7" t="str">
        <f t="shared" si="21"/>
        <v>433.5000</v>
      </c>
      <c r="F62" s="8">
        <v>5000</v>
      </c>
      <c r="G62" s="9"/>
      <c r="H62" s="10">
        <v>0.93</v>
      </c>
      <c r="I62" s="10">
        <f t="shared" si="0"/>
        <v>4650</v>
      </c>
      <c r="J62" s="26"/>
    </row>
    <row r="63" spans="2:10" ht="20.100000000000001" customHeight="1" x14ac:dyDescent="0.25">
      <c r="B63" s="5" t="str">
        <f>IFERROR(IF(SEARCH($M$4,$C$3:C555)="Falso","","*"),"")</f>
        <v/>
      </c>
      <c r="C63" s="32">
        <v>434</v>
      </c>
      <c r="D63" s="32" t="str">
        <f t="shared" ref="D63" si="22">IF(B63&lt;&gt;"",C63,"")</f>
        <v/>
      </c>
      <c r="E63" s="33" t="str">
        <f>CONCATENATE($C$63,".",F63)</f>
        <v>434.500</v>
      </c>
      <c r="F63" s="34">
        <v>500</v>
      </c>
      <c r="G63" s="35" t="s">
        <v>18</v>
      </c>
      <c r="H63" s="36">
        <v>2.87</v>
      </c>
      <c r="I63" s="36">
        <f t="shared" si="0"/>
        <v>1435</v>
      </c>
      <c r="J63" s="26"/>
    </row>
    <row r="64" spans="2:10" ht="20.100000000000001" customHeight="1" x14ac:dyDescent="0.25">
      <c r="B64" s="5"/>
      <c r="C64" s="37"/>
      <c r="D64" s="37"/>
      <c r="E64" s="38" t="str">
        <f t="shared" ref="E64:E67" si="23">CONCATENATE($C$63,".",F64)</f>
        <v>434.1000</v>
      </c>
      <c r="F64" s="39">
        <v>1000</v>
      </c>
      <c r="G64" s="40"/>
      <c r="H64" s="41">
        <v>1.69</v>
      </c>
      <c r="I64" s="41">
        <f t="shared" si="0"/>
        <v>1690</v>
      </c>
      <c r="J64" s="26"/>
    </row>
    <row r="65" spans="2:10" ht="20.100000000000001" customHeight="1" x14ac:dyDescent="0.25">
      <c r="B65" s="5"/>
      <c r="C65" s="37"/>
      <c r="D65" s="37"/>
      <c r="E65" s="38" t="str">
        <f t="shared" si="23"/>
        <v>434.2000</v>
      </c>
      <c r="F65" s="39">
        <v>2000</v>
      </c>
      <c r="G65" s="40"/>
      <c r="H65" s="41">
        <v>1.25</v>
      </c>
      <c r="I65" s="41">
        <f t="shared" si="0"/>
        <v>2500</v>
      </c>
      <c r="J65" s="26"/>
    </row>
    <row r="66" spans="2:10" ht="20.100000000000001" customHeight="1" x14ac:dyDescent="0.25">
      <c r="B66" s="5"/>
      <c r="C66" s="37"/>
      <c r="D66" s="37"/>
      <c r="E66" s="38" t="str">
        <f t="shared" si="23"/>
        <v>434.3000</v>
      </c>
      <c r="F66" s="39">
        <v>3000</v>
      </c>
      <c r="G66" s="40"/>
      <c r="H66" s="41">
        <v>1.1000000000000001</v>
      </c>
      <c r="I66" s="41">
        <f t="shared" si="0"/>
        <v>3300.0000000000005</v>
      </c>
      <c r="J66" s="26"/>
    </row>
    <row r="67" spans="2:10" ht="20.100000000000001" customHeight="1" x14ac:dyDescent="0.25">
      <c r="B67" s="5"/>
      <c r="C67" s="42"/>
      <c r="D67" s="42"/>
      <c r="E67" s="43" t="str">
        <f t="shared" si="23"/>
        <v>434.5000</v>
      </c>
      <c r="F67" s="44">
        <v>5000</v>
      </c>
      <c r="G67" s="45"/>
      <c r="H67" s="46">
        <v>0.98</v>
      </c>
      <c r="I67" s="46">
        <f t="shared" ref="I67:I82" si="24">F67*H67</f>
        <v>4900</v>
      </c>
      <c r="J67" s="26"/>
    </row>
    <row r="68" spans="2:10" ht="20.100000000000001" customHeight="1" x14ac:dyDescent="0.25">
      <c r="B68" s="5" t="str">
        <f>IFERROR(IF(SEARCH($M$4,$C$3:C560)="Falso","","*"),"")</f>
        <v/>
      </c>
      <c r="C68" s="6">
        <v>435</v>
      </c>
      <c r="D68" s="6" t="str">
        <f t="shared" ref="D68" si="25">IF(B68&lt;&gt;"",C68,"")</f>
        <v/>
      </c>
      <c r="E68" s="7" t="str">
        <f>CONCATENATE($C$68,".",F68)</f>
        <v>435.500</v>
      </c>
      <c r="F68" s="8">
        <v>500</v>
      </c>
      <c r="G68" s="9" t="s">
        <v>19</v>
      </c>
      <c r="H68" s="10">
        <v>0.75</v>
      </c>
      <c r="I68" s="10">
        <f t="shared" si="24"/>
        <v>375</v>
      </c>
      <c r="J68" s="26"/>
    </row>
    <row r="69" spans="2:10" ht="20.100000000000001" customHeight="1" x14ac:dyDescent="0.25">
      <c r="B69" s="5"/>
      <c r="C69" s="6"/>
      <c r="D69" s="6"/>
      <c r="E69" s="7" t="str">
        <f t="shared" ref="E69:E72" si="26">CONCATENATE($C$68,".",F69)</f>
        <v>435.1000</v>
      </c>
      <c r="F69" s="8">
        <v>1000</v>
      </c>
      <c r="G69" s="9"/>
      <c r="H69" s="10">
        <v>0.42</v>
      </c>
      <c r="I69" s="10">
        <f t="shared" si="24"/>
        <v>420</v>
      </c>
      <c r="J69" s="26"/>
    </row>
    <row r="70" spans="2:10" ht="20.100000000000001" customHeight="1" x14ac:dyDescent="0.25">
      <c r="B70" s="5"/>
      <c r="C70" s="6"/>
      <c r="D70" s="6"/>
      <c r="E70" s="7" t="str">
        <f t="shared" si="26"/>
        <v>435.2000</v>
      </c>
      <c r="F70" s="8">
        <v>2000</v>
      </c>
      <c r="G70" s="9"/>
      <c r="H70" s="10">
        <v>0.26</v>
      </c>
      <c r="I70" s="10">
        <f t="shared" si="24"/>
        <v>520</v>
      </c>
      <c r="J70" s="26"/>
    </row>
    <row r="71" spans="2:10" ht="20.100000000000001" customHeight="1" x14ac:dyDescent="0.25">
      <c r="B71" s="5"/>
      <c r="C71" s="6"/>
      <c r="D71" s="6"/>
      <c r="E71" s="7" t="str">
        <f t="shared" si="26"/>
        <v>435.3000</v>
      </c>
      <c r="F71" s="8">
        <v>3000</v>
      </c>
      <c r="G71" s="9"/>
      <c r="H71" s="10">
        <v>0.21</v>
      </c>
      <c r="I71" s="10">
        <f t="shared" si="24"/>
        <v>630</v>
      </c>
      <c r="J71" s="26"/>
    </row>
    <row r="72" spans="2:10" ht="20.100000000000001" customHeight="1" x14ac:dyDescent="0.25">
      <c r="B72" s="5"/>
      <c r="C72" s="6"/>
      <c r="D72" s="6"/>
      <c r="E72" s="7" t="str">
        <f t="shared" si="26"/>
        <v>435.5000</v>
      </c>
      <c r="F72" s="8">
        <v>5000</v>
      </c>
      <c r="G72" s="9"/>
      <c r="H72" s="10">
        <v>0.17</v>
      </c>
      <c r="I72" s="10">
        <f t="shared" si="24"/>
        <v>850.00000000000011</v>
      </c>
      <c r="J72" s="26"/>
    </row>
    <row r="73" spans="2:10" ht="20.100000000000001" customHeight="1" x14ac:dyDescent="0.25">
      <c r="B73" s="5" t="str">
        <f>IFERROR(IF(SEARCH($M$4,$C$3:C565)="Falso","","*"),"")</f>
        <v/>
      </c>
      <c r="C73" s="32">
        <v>436</v>
      </c>
      <c r="D73" s="32" t="str">
        <f t="shared" ref="D73" si="27">IF(B73&lt;&gt;"",C73,"")</f>
        <v/>
      </c>
      <c r="E73" s="33" t="str">
        <f>CONCATENATE($C$73,".",F73)</f>
        <v>436.500</v>
      </c>
      <c r="F73" s="34">
        <v>500</v>
      </c>
      <c r="G73" s="35" t="s">
        <v>20</v>
      </c>
      <c r="H73" s="36">
        <v>0.88</v>
      </c>
      <c r="I73" s="36">
        <f t="shared" si="24"/>
        <v>440</v>
      </c>
      <c r="J73" s="26"/>
    </row>
    <row r="74" spans="2:10" ht="20.100000000000001" customHeight="1" x14ac:dyDescent="0.25">
      <c r="B74" s="5"/>
      <c r="C74" s="37"/>
      <c r="D74" s="37"/>
      <c r="E74" s="38" t="str">
        <f t="shared" ref="E74:E77" si="28">CONCATENATE($C$73,".",F74)</f>
        <v>436.1000</v>
      </c>
      <c r="F74" s="39">
        <v>1000</v>
      </c>
      <c r="G74" s="40"/>
      <c r="H74" s="41">
        <v>0.48</v>
      </c>
      <c r="I74" s="41">
        <f t="shared" si="24"/>
        <v>480</v>
      </c>
      <c r="J74" s="26"/>
    </row>
    <row r="75" spans="2:10" ht="20.100000000000001" customHeight="1" x14ac:dyDescent="0.25">
      <c r="B75" s="5"/>
      <c r="C75" s="37"/>
      <c r="D75" s="37"/>
      <c r="E75" s="38" t="str">
        <f t="shared" si="28"/>
        <v>436.2000</v>
      </c>
      <c r="F75" s="39">
        <v>2000</v>
      </c>
      <c r="G75" s="40"/>
      <c r="H75" s="41">
        <v>0.28999999999999998</v>
      </c>
      <c r="I75" s="41">
        <f t="shared" si="24"/>
        <v>580</v>
      </c>
      <c r="J75" s="26"/>
    </row>
    <row r="76" spans="2:10" ht="20.100000000000001" customHeight="1" x14ac:dyDescent="0.25">
      <c r="B76" s="5"/>
      <c r="C76" s="37"/>
      <c r="D76" s="37"/>
      <c r="E76" s="38" t="str">
        <f t="shared" si="28"/>
        <v>436.3000</v>
      </c>
      <c r="F76" s="39">
        <v>3000</v>
      </c>
      <c r="G76" s="40"/>
      <c r="H76" s="41">
        <v>0.23</v>
      </c>
      <c r="I76" s="41">
        <f t="shared" si="24"/>
        <v>690</v>
      </c>
      <c r="J76" s="26"/>
    </row>
    <row r="77" spans="2:10" ht="20.100000000000001" customHeight="1" x14ac:dyDescent="0.25">
      <c r="B77" s="5"/>
      <c r="C77" s="42"/>
      <c r="D77" s="42"/>
      <c r="E77" s="43" t="str">
        <f t="shared" si="28"/>
        <v>436.5000</v>
      </c>
      <c r="F77" s="44">
        <v>5000</v>
      </c>
      <c r="G77" s="45"/>
      <c r="H77" s="46">
        <v>0.18</v>
      </c>
      <c r="I77" s="46">
        <f t="shared" si="24"/>
        <v>900</v>
      </c>
      <c r="J77" s="26"/>
    </row>
    <row r="78" spans="2:10" ht="20.100000000000001" customHeight="1" x14ac:dyDescent="0.25">
      <c r="B78" s="5" t="str">
        <f>IFERROR(IF(SEARCH($M$4,$C$3:C570)="Falso","","*"),"")</f>
        <v/>
      </c>
      <c r="C78" s="32">
        <v>437</v>
      </c>
      <c r="D78" s="32" t="str">
        <f t="shared" ref="D78" si="29">IF(B78&lt;&gt;"",C78,"")</f>
        <v/>
      </c>
      <c r="E78" s="33" t="str">
        <f>CONCATENATE($C$78,".",F78)</f>
        <v>437.500</v>
      </c>
      <c r="F78" s="34">
        <v>500</v>
      </c>
      <c r="G78" s="35" t="s">
        <v>21</v>
      </c>
      <c r="H78" s="36">
        <v>1.23</v>
      </c>
      <c r="I78" s="36">
        <f t="shared" si="24"/>
        <v>615</v>
      </c>
      <c r="J78" s="26"/>
    </row>
    <row r="79" spans="2:10" ht="20.100000000000001" customHeight="1" x14ac:dyDescent="0.25">
      <c r="B79" s="5"/>
      <c r="C79" s="37"/>
      <c r="D79" s="37"/>
      <c r="E79" s="38" t="str">
        <f t="shared" ref="E79:E82" si="30">CONCATENATE($C$78,".",F79)</f>
        <v>437.1000</v>
      </c>
      <c r="F79" s="39">
        <v>1000</v>
      </c>
      <c r="G79" s="40"/>
      <c r="H79" s="41">
        <v>0.66</v>
      </c>
      <c r="I79" s="41">
        <f t="shared" si="24"/>
        <v>660</v>
      </c>
      <c r="J79" s="26"/>
    </row>
    <row r="80" spans="2:10" ht="20.100000000000001" customHeight="1" x14ac:dyDescent="0.25">
      <c r="B80" s="5"/>
      <c r="C80" s="37"/>
      <c r="D80" s="37"/>
      <c r="E80" s="38" t="str">
        <f t="shared" si="30"/>
        <v>437.2000</v>
      </c>
      <c r="F80" s="39">
        <v>2000</v>
      </c>
      <c r="G80" s="40"/>
      <c r="H80" s="41">
        <v>0.38</v>
      </c>
      <c r="I80" s="41">
        <f t="shared" si="24"/>
        <v>760</v>
      </c>
      <c r="J80" s="26"/>
    </row>
    <row r="81" spans="2:10" ht="20.100000000000001" customHeight="1" x14ac:dyDescent="0.25">
      <c r="B81" s="5"/>
      <c r="C81" s="37"/>
      <c r="D81" s="37"/>
      <c r="E81" s="38" t="str">
        <f t="shared" si="30"/>
        <v>437.3000</v>
      </c>
      <c r="F81" s="39">
        <v>3000</v>
      </c>
      <c r="G81" s="40"/>
      <c r="H81" s="41">
        <v>0.28999999999999998</v>
      </c>
      <c r="I81" s="41">
        <f t="shared" si="24"/>
        <v>869.99999999999989</v>
      </c>
      <c r="J81" s="26"/>
    </row>
    <row r="82" spans="2:10" ht="20.100000000000001" customHeight="1" x14ac:dyDescent="0.25">
      <c r="B82" s="5"/>
      <c r="C82" s="42"/>
      <c r="D82" s="42"/>
      <c r="E82" s="43" t="str">
        <f t="shared" si="30"/>
        <v>437.5000</v>
      </c>
      <c r="F82" s="44">
        <v>5000</v>
      </c>
      <c r="G82" s="45"/>
      <c r="H82" s="46">
        <v>0.22</v>
      </c>
      <c r="I82" s="46">
        <f t="shared" si="24"/>
        <v>1100</v>
      </c>
      <c r="J82" s="26"/>
    </row>
    <row r="83" spans="2:10" ht="20.100000000000001" customHeight="1" x14ac:dyDescent="0.25">
      <c r="E83" s="7"/>
    </row>
  </sheetData>
  <mergeCells count="79">
    <mergeCell ref="M11:N11"/>
    <mergeCell ref="O11:P11"/>
    <mergeCell ref="M12:N12"/>
    <mergeCell ref="O12:P12"/>
    <mergeCell ref="N4:Q5"/>
    <mergeCell ref="M8:N8"/>
    <mergeCell ref="O8:P8"/>
    <mergeCell ref="M9:N9"/>
    <mergeCell ref="O9:P9"/>
    <mergeCell ref="M10:N10"/>
    <mergeCell ref="O10:P10"/>
    <mergeCell ref="L4:L5"/>
    <mergeCell ref="M4:M5"/>
    <mergeCell ref="M7:N7"/>
    <mergeCell ref="O7:P7"/>
    <mergeCell ref="B73:B77"/>
    <mergeCell ref="C73:C77"/>
    <mergeCell ref="D73:D77"/>
    <mergeCell ref="G73:G77"/>
    <mergeCell ref="B78:B82"/>
    <mergeCell ref="C78:C82"/>
    <mergeCell ref="D78:D82"/>
    <mergeCell ref="G78:G82"/>
    <mergeCell ref="B63:B67"/>
    <mergeCell ref="C63:C67"/>
    <mergeCell ref="D63:D67"/>
    <mergeCell ref="G63:G67"/>
    <mergeCell ref="B68:B72"/>
    <mergeCell ref="C68:C72"/>
    <mergeCell ref="D68:D72"/>
    <mergeCell ref="G68:G72"/>
    <mergeCell ref="B53:B57"/>
    <mergeCell ref="C53:C57"/>
    <mergeCell ref="D53:D57"/>
    <mergeCell ref="G53:G57"/>
    <mergeCell ref="B58:B62"/>
    <mergeCell ref="C58:C62"/>
    <mergeCell ref="D58:D62"/>
    <mergeCell ref="G58:G62"/>
    <mergeCell ref="B43:B47"/>
    <mergeCell ref="C43:C47"/>
    <mergeCell ref="D43:D47"/>
    <mergeCell ref="G43:G47"/>
    <mergeCell ref="B48:B52"/>
    <mergeCell ref="C48:C52"/>
    <mergeCell ref="D48:D52"/>
    <mergeCell ref="G48:G52"/>
    <mergeCell ref="B33:B37"/>
    <mergeCell ref="C33:C37"/>
    <mergeCell ref="D33:D37"/>
    <mergeCell ref="G33:G37"/>
    <mergeCell ref="B38:B42"/>
    <mergeCell ref="C38:C42"/>
    <mergeCell ref="D38:D42"/>
    <mergeCell ref="G38:G42"/>
    <mergeCell ref="B23:B27"/>
    <mergeCell ref="C23:C27"/>
    <mergeCell ref="D23:D27"/>
    <mergeCell ref="G23:G27"/>
    <mergeCell ref="B28:B32"/>
    <mergeCell ref="C28:C32"/>
    <mergeCell ref="D28:D32"/>
    <mergeCell ref="G28:G32"/>
    <mergeCell ref="B13:B17"/>
    <mergeCell ref="C13:C17"/>
    <mergeCell ref="D13:D17"/>
    <mergeCell ref="G13:G17"/>
    <mergeCell ref="B18:B22"/>
    <mergeCell ref="C18:C22"/>
    <mergeCell ref="D18:D22"/>
    <mergeCell ref="G18:G22"/>
    <mergeCell ref="B3:B7"/>
    <mergeCell ref="C3:C7"/>
    <mergeCell ref="D3:D7"/>
    <mergeCell ref="G3:G7"/>
    <mergeCell ref="B8:B12"/>
    <mergeCell ref="C8:C12"/>
    <mergeCell ref="D8:D12"/>
    <mergeCell ref="G8:G12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2021-08-17T16:15:21Z</dcterms:created>
  <dcterms:modified xsi:type="dcterms:W3CDTF">2021-08-17T16:33:40Z</dcterms:modified>
</cp:coreProperties>
</file>