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Menu" sheetId="1" r:id="rId1"/>
    <sheet name="Código" sheetId="2" r:id="rId2"/>
    <sheet name="Recebimento" sheetId="3" r:id="rId3"/>
    <sheet name="Solicitação" sheetId="4" r:id="rId4"/>
    <sheet name="Ressuprimento" sheetId="5" r:id="rId5"/>
    <sheet name="Almoxarifado" sheetId="6" r:id="rId6"/>
    <sheet name="Revalidação" sheetId="7" r:id="rId7"/>
    <sheet name="Inventário" sheetId="8" r:id="rId8"/>
    <sheet name="Gráficos" sheetId="9" r:id="rId9"/>
  </sheets>
  <definedNames>
    <definedName name="_xlnm._FilterDatabase" localSheetId="1" hidden="1">'Código'!$A$2:$C$2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<sst xmlns="http://schemas.openxmlformats.org/spreadsheetml/2006/main" count="341" uniqueCount="198">
  <si>
    <t>Recebimento de Material 2020</t>
  </si>
  <si>
    <t>Data</t>
  </si>
  <si>
    <t>Nota Fiscal</t>
  </si>
  <si>
    <t>Descrição</t>
  </si>
  <si>
    <t>Data_Fab</t>
  </si>
  <si>
    <t>Data_Venc</t>
  </si>
  <si>
    <t>Almoxarifado</t>
  </si>
  <si>
    <t>Produto</t>
  </si>
  <si>
    <t>Data_Val</t>
  </si>
  <si>
    <t>Inventário</t>
  </si>
  <si>
    <t>Materiais para Revalidação</t>
  </si>
  <si>
    <t>Código</t>
  </si>
  <si>
    <t>Data_Rev</t>
  </si>
  <si>
    <t>Qtde</t>
  </si>
  <si>
    <t>Itens</t>
  </si>
  <si>
    <t>Ressuprimento de Material</t>
  </si>
  <si>
    <t>Est_Mínimo</t>
  </si>
  <si>
    <t>Est_Máximo</t>
  </si>
  <si>
    <t>Qtde_Ressup</t>
  </si>
  <si>
    <t>Temp_Ressup</t>
  </si>
  <si>
    <t>Unid</t>
  </si>
  <si>
    <t>Unid.</t>
  </si>
  <si>
    <t>Refrigerante Coca Cola lata 350ml </t>
  </si>
  <si>
    <t>Guaraná Antarctica lata 350ml</t>
  </si>
  <si>
    <t>Coca Cola pet 2Litros</t>
  </si>
  <si>
    <t>Coca Cola zero lata 350ml</t>
  </si>
  <si>
    <t>Energético lata 250ml </t>
  </si>
  <si>
    <t>Fanta laranja lata </t>
  </si>
  <si>
    <t>Coca Cola pet 200ml</t>
  </si>
  <si>
    <t>Refrigerante Schweppes Citrus lata 350ml</t>
  </si>
  <si>
    <t xml:space="preserve">Código </t>
  </si>
  <si>
    <t>Descrição do Produção</t>
  </si>
  <si>
    <t>Água mineral natural pet 500/510ml</t>
  </si>
  <si>
    <t>Água Tônica lata 350ml</t>
  </si>
  <si>
    <t xml:space="preserve"> </t>
  </si>
  <si>
    <t>Posição</t>
  </si>
  <si>
    <t>CÓDIGO DE MATERIAIS</t>
  </si>
  <si>
    <t>Achocolatado em Pó pote 400g - Toddy</t>
  </si>
  <si>
    <t>Achocolatado em Pó lata 400g - Nescau</t>
  </si>
  <si>
    <t>Achocolatado em pó pacote 2kg - Nescau</t>
  </si>
  <si>
    <t>Creme Culinário Tetra Pak 1kg - Elegê</t>
  </si>
  <si>
    <t>Achocolatado em Pó caixa 2kg - Toddy</t>
  </si>
  <si>
    <t>Chocolate em pó 50% cacau pacote 1,05kg - Harald/Melken</t>
  </si>
  <si>
    <t>Base Culinária Tetra Pak 1kg - Elegê</t>
  </si>
  <si>
    <t>Achocolatado em Pó pacote 400g - Italac</t>
  </si>
  <si>
    <t>Achocolatado em Pó pote 800g - Toddy</t>
  </si>
  <si>
    <t>Achocolatado em Pó pacote 1,2kg - Nescau 2.0</t>
  </si>
  <si>
    <t>Achocolatado em Pó pacote 1,010kg - Italac</t>
  </si>
  <si>
    <t>Chocolate em pó 50% cacau pacote 2kg</t>
  </si>
  <si>
    <t>Açúcar cristal pacote 1kg - União</t>
  </si>
  <si>
    <t>Açúcar Demerara Naturale pacote 1kg - União</t>
  </si>
  <si>
    <t>Açúcar cristal orgânico pacote 1kg - União</t>
  </si>
  <si>
    <t>Açúcar cristal pacote 2kg - Colombo</t>
  </si>
  <si>
    <t>Açúcar Orgânico Demerara pacote 1kg - Native</t>
  </si>
  <si>
    <t>Açúcar cristal de coco a granel por Kg - Empório Gênova</t>
  </si>
  <si>
    <t>Açúcar cristal pacote 1kg - Guarani</t>
  </si>
  <si>
    <t>Açúcar cristal orgânico caixa 40 unidades de 5/6g - União</t>
  </si>
  <si>
    <t>Açúcar cristal em sachês unidades de 5/6g - Caravelas/Usina Colombo</t>
  </si>
  <si>
    <t>Açúcar cristal orgânico mascavo em sachês unidades de 4/6g - Native</t>
  </si>
  <si>
    <t>MERC022345</t>
  </si>
  <si>
    <t>MERC022346</t>
  </si>
  <si>
    <t>MERC022347</t>
  </si>
  <si>
    <t>MERC022348</t>
  </si>
  <si>
    <t>MERC022349</t>
  </si>
  <si>
    <t>MERC022350</t>
  </si>
  <si>
    <t>MERC022351</t>
  </si>
  <si>
    <t>MERC022352</t>
  </si>
  <si>
    <t>MERC022353</t>
  </si>
  <si>
    <t>MERC022354</t>
  </si>
  <si>
    <t>MERC022355</t>
  </si>
  <si>
    <t>MERC022356</t>
  </si>
  <si>
    <t>MERC022357</t>
  </si>
  <si>
    <t>MERC022358</t>
  </si>
  <si>
    <t>MERC022359</t>
  </si>
  <si>
    <t>MERC022360</t>
  </si>
  <si>
    <t>MERC022361</t>
  </si>
  <si>
    <t>MERC022362</t>
  </si>
  <si>
    <t>MERC022363</t>
  </si>
  <si>
    <t>MERC022364</t>
  </si>
  <si>
    <t>MERC022365</t>
  </si>
  <si>
    <t>MERC022366</t>
  </si>
  <si>
    <t>Arroz arbóreo pacote 1kg - Di Salerno</t>
  </si>
  <si>
    <t>Arroz arbóreo pacote 1kg - Di Castelli</t>
  </si>
  <si>
    <t>Arroz arbóreo pacote 1kg - La Pastina</t>
  </si>
  <si>
    <t>Arroz Cateto pacote 500g - Caldo Bom</t>
  </si>
  <si>
    <t>Arroz Integral Tipo 1 pacote 500g - Caldo Bom</t>
  </si>
  <si>
    <t>Arroz arbóreo pacote 1kg - Fontana Forniello</t>
  </si>
  <si>
    <t>Arroz Carnaroli pacote 500g - Caldo Bom</t>
  </si>
  <si>
    <t>MERC022367</t>
  </si>
  <si>
    <t>MERC022368</t>
  </si>
  <si>
    <t>MERC022369</t>
  </si>
  <si>
    <t>MERC022370</t>
  </si>
  <si>
    <t>MERC022371</t>
  </si>
  <si>
    <t>MERC022372</t>
  </si>
  <si>
    <t>MERC022373</t>
  </si>
  <si>
    <t>Arroz tipo 1 pacote 5kg - Camil</t>
  </si>
  <si>
    <t>Arroz tipo 1 pacote 5kg - Namorado</t>
  </si>
  <si>
    <t>Arroz tipo 1 pacote 5kg - Solito</t>
  </si>
  <si>
    <t>Arroz tipo 1 pacote 1kg - Camil</t>
  </si>
  <si>
    <t>MERC022374</t>
  </si>
  <si>
    <t>MERC022375</t>
  </si>
  <si>
    <t>MERC022376</t>
  </si>
  <si>
    <t>MERC022377</t>
  </si>
  <si>
    <t>Água sanitária galão 5Litros - Larilimp</t>
  </si>
  <si>
    <t>Água sanitária frasco 1Litro - Super Candida</t>
  </si>
  <si>
    <t>Água sanitária galão 5Litros - Super Candida</t>
  </si>
  <si>
    <t>Água sanitária frasco 2Litros - Super Candida</t>
  </si>
  <si>
    <t>Água sanitária frasco 1Litro - Suprema</t>
  </si>
  <si>
    <t>Água sanitária frasco 1Litro - Fuzetto</t>
  </si>
  <si>
    <t>Água sanitária galão 5Litros - D'Visão</t>
  </si>
  <si>
    <t>LIMP030101</t>
  </si>
  <si>
    <t>LIMP030102</t>
  </si>
  <si>
    <t>LIMP030103</t>
  </si>
  <si>
    <t>LIMP030104</t>
  </si>
  <si>
    <t>LIMP030105</t>
  </si>
  <si>
    <t>LIMP030106</t>
  </si>
  <si>
    <t>LIMP030107</t>
  </si>
  <si>
    <t>Leite Desnatado Tetra Pak 1Litro - Italac</t>
  </si>
  <si>
    <t>BEBI0123450</t>
  </si>
  <si>
    <t>BEBI0123451</t>
  </si>
  <si>
    <t>BEBI0123452</t>
  </si>
  <si>
    <t>BEBI0123453</t>
  </si>
  <si>
    <t>BEBI0123454</t>
  </si>
  <si>
    <t>BEBI0123455</t>
  </si>
  <si>
    <t>BEBI0123456</t>
  </si>
  <si>
    <t>BEBI0123457</t>
  </si>
  <si>
    <t>BEBI0123458</t>
  </si>
  <si>
    <t>BEBI0123459</t>
  </si>
  <si>
    <t>LATI0412301</t>
  </si>
  <si>
    <t>Leite Desnatado Tetra Pak 1Litro - Leco</t>
  </si>
  <si>
    <t>Leite Desnatado Tetra Pak 1Litro - Paulista</t>
  </si>
  <si>
    <t>Leite Desnatado Tetra Pak 1Litro - Jussara</t>
  </si>
  <si>
    <t>LATI0412302</t>
  </si>
  <si>
    <t>LATI0412303</t>
  </si>
  <si>
    <t>LATI0412304</t>
  </si>
  <si>
    <t>Leite Desnatado Tetra Pak 1Litro - Bonolat</t>
  </si>
  <si>
    <t>Leite Desnatado Tetra Pak 1Litro - Tirol</t>
  </si>
  <si>
    <t>Leite Desnatado Tetra Pak 1Litro - Molico</t>
  </si>
  <si>
    <t>Leite Desnatado Tetra Pak 1Litro - Parmalat</t>
  </si>
  <si>
    <t>LATI0412305</t>
  </si>
  <si>
    <t>LATI0412306</t>
  </si>
  <si>
    <t>LATI0412307</t>
  </si>
  <si>
    <t>LATI0412308</t>
  </si>
  <si>
    <t>Álcool líquido antisséptico 70° frasco 1Litro - Itajá</t>
  </si>
  <si>
    <t>Limpador Multiuso Tradicional frasco 500ml - Veja Gold</t>
  </si>
  <si>
    <t>Álcool líquido 70º 1Litro - Adata</t>
  </si>
  <si>
    <t>Limpador Multiuso Tradicional frasco 500ml - Facilit/Fuzetto</t>
  </si>
  <si>
    <t>Limpa vidros com álcool frasco 500ml - Veja/vidrex</t>
  </si>
  <si>
    <t>Limpador Multiuso Campestre frasco 500ml - Veja</t>
  </si>
  <si>
    <t>LIMP030108</t>
  </si>
  <si>
    <t>LIMP030109</t>
  </si>
  <si>
    <t>LIMP030110</t>
  </si>
  <si>
    <t>LIMP030111</t>
  </si>
  <si>
    <t>LIMP030112</t>
  </si>
  <si>
    <t>LIMP030113</t>
  </si>
  <si>
    <t>Borracha plástica branca com capa unidade - Kaz</t>
  </si>
  <si>
    <t>Borracha plástica branca N°40 unidade - Kaz</t>
  </si>
  <si>
    <t>Borracha plástica branca TR Big unidade - Mercur</t>
  </si>
  <si>
    <t>Borracha Branca Pequena pacote 2 unidades - FC Max/Faber Castell</t>
  </si>
  <si>
    <t>Papel Sulfite A4 75g/m² pacote (500 folhas) - Allmax</t>
  </si>
  <si>
    <t>Papel Sulfite A4 75g/m² pacote (500 folhas) - Status</t>
  </si>
  <si>
    <t>Clips galvanizados nº 2 prata caixa 100 unidades - Kaz</t>
  </si>
  <si>
    <t>Caneta esferográfica cor azul unidade - Bic Cristal</t>
  </si>
  <si>
    <t>Cola bastão 10g - Pritt</t>
  </si>
  <si>
    <t>Lápis Grafite corpo preto pacote 12 unidades - Faber Castell</t>
  </si>
  <si>
    <t>Etiqueta lacre pacote 500 unidades - Diversas</t>
  </si>
  <si>
    <t>ESCR050101</t>
  </si>
  <si>
    <t>ESCR050102</t>
  </si>
  <si>
    <t>ESCR050103</t>
  </si>
  <si>
    <t>ESCR050104</t>
  </si>
  <si>
    <t>ESCR050105</t>
  </si>
  <si>
    <t>ESCR050106</t>
  </si>
  <si>
    <t>ESCR050107</t>
  </si>
  <si>
    <t>ESCR050108</t>
  </si>
  <si>
    <t>ESCR050109</t>
  </si>
  <si>
    <t>ESCR050110</t>
  </si>
  <si>
    <t>ESCR050111</t>
  </si>
  <si>
    <t>Palete(s)</t>
  </si>
  <si>
    <t>Unidade(s)</t>
  </si>
  <si>
    <t>Vencimento</t>
  </si>
  <si>
    <t>Lote</t>
  </si>
  <si>
    <t>ML0142D5</t>
  </si>
  <si>
    <t>C992367</t>
  </si>
  <si>
    <t>CG141456</t>
  </si>
  <si>
    <t>Status_Vencto</t>
  </si>
  <si>
    <t>Caixa(s)</t>
  </si>
  <si>
    <t>JTJ67000</t>
  </si>
  <si>
    <t>KK0L2345</t>
  </si>
  <si>
    <t>MMXC4567</t>
  </si>
  <si>
    <t>CC7869</t>
  </si>
  <si>
    <t>Solicitação de Material</t>
  </si>
  <si>
    <t>Código_Mat</t>
  </si>
  <si>
    <t>Data_Solicitada</t>
  </si>
  <si>
    <t>Data_Prevista</t>
  </si>
  <si>
    <t>Data_Entrega</t>
  </si>
  <si>
    <t>Qtdade Solicitada</t>
  </si>
  <si>
    <t>Qtde Recebida</t>
  </si>
  <si>
    <t>Entrega_total_Dias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</si>
</sst>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"/>
    <numFmt numFmtId="165" formatCode="00000"/>
    <numFmt numFmtId="166" formatCode="[$-416]dddd\,\ d&quot; de &quot;mmmm&quot; de &quot;yyyy"/>
    <numFmt numFmtId="167" formatCode="dd/mm/yy;@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i/>
      <sz val="36"/>
      <color indexed="8"/>
      <name val="Calibri"/>
      <family val="2"/>
    </font>
    <font>
      <sz val="8"/>
      <name val="Segoe UI"/>
      <family val="2"/>
    </font>
    <font>
      <sz val="36"/>
      <color indexed="8"/>
      <name val="Calibri"/>
      <family val="2"/>
    </font>
    <font>
      <b/>
      <i/>
      <sz val="16"/>
      <color indexed="9"/>
      <name val="Calibri"/>
      <family val="2"/>
    </font>
    <font>
      <b/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36"/>
      <color theme="1"/>
      <name val="Calibri"/>
      <family val="2"/>
    </font>
    <font>
      <b/>
      <i/>
      <sz val="36"/>
      <color theme="1"/>
      <name val="Calibri"/>
      <family val="2"/>
    </font>
    <font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5" fontId="44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67" fontId="44" fillId="0" borderId="10" xfId="0" applyNumberFormat="1" applyFont="1" applyBorder="1" applyAlignment="1">
      <alignment/>
    </xf>
    <xf numFmtId="167" fontId="44" fillId="0" borderId="14" xfId="0" applyNumberFormat="1" applyFont="1" applyBorder="1" applyAlignment="1">
      <alignment/>
    </xf>
    <xf numFmtId="165" fontId="45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/>
    </xf>
    <xf numFmtId="165" fontId="44" fillId="0" borderId="10" xfId="0" applyNumberFormat="1" applyFont="1" applyBorder="1" applyAlignment="1">
      <alignment horizontal="center"/>
    </xf>
    <xf numFmtId="165" fontId="44" fillId="0" borderId="14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4" fontId="44" fillId="0" borderId="10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14" fontId="44" fillId="0" borderId="12" xfId="0" applyNumberFormat="1" applyFont="1" applyBorder="1" applyAlignment="1">
      <alignment/>
    </xf>
    <xf numFmtId="0" fontId="44" fillId="0" borderId="10" xfId="61" applyNumberFormat="1" applyFont="1" applyBorder="1" applyAlignment="1">
      <alignment horizontal="center"/>
    </xf>
    <xf numFmtId="0" fontId="44" fillId="0" borderId="14" xfId="61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46" fillId="0" borderId="20" xfId="0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6"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/>
      </font>
      <fill>
        <patternFill>
          <bgColor rgb="FFFFFF00"/>
        </patternFill>
      </fill>
      <border/>
    </dxf>
    <dxf>
      <font>
        <b/>
        <i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&#243;digo!A1" /><Relationship Id="rId2" Type="http://schemas.openxmlformats.org/officeDocument/2006/relationships/hyperlink" Target="#Recebimento!A1" /><Relationship Id="rId3" Type="http://schemas.openxmlformats.org/officeDocument/2006/relationships/hyperlink" Target="#Ressuprimento!A1" /><Relationship Id="rId4" Type="http://schemas.openxmlformats.org/officeDocument/2006/relationships/hyperlink" Target="#Almoxarifado!A1" /><Relationship Id="rId5" Type="http://schemas.openxmlformats.org/officeDocument/2006/relationships/hyperlink" Target="#Revalida&#231;&#227;o!A1" /><Relationship Id="rId6" Type="http://schemas.openxmlformats.org/officeDocument/2006/relationships/hyperlink" Target="#Invent&#225;rio!A1" /><Relationship Id="rId7" Type="http://schemas.openxmlformats.org/officeDocument/2006/relationships/hyperlink" Target="#Gr&#225;ficos!A1" /><Relationship Id="rId8" Type="http://schemas.openxmlformats.org/officeDocument/2006/relationships/hyperlink" Target="#Solicita&#231;&#227;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4</xdr:col>
      <xdr:colOff>600075</xdr:colOff>
      <xdr:row>7</xdr:row>
      <xdr:rowOff>0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1219200" y="590550"/>
          <a:ext cx="1819275" cy="742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Código</a:t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5</xdr:col>
      <xdr:colOff>0</xdr:colOff>
      <xdr:row>12</xdr:row>
      <xdr:rowOff>0</xdr:rowOff>
    </xdr:to>
    <xdr:sp>
      <xdr:nvSpPr>
        <xdr:cNvPr id="2" name="Retângulo Arredondado 2">
          <a:hlinkClick r:id="rId2"/>
        </xdr:cNvPr>
        <xdr:cNvSpPr>
          <a:spLocks/>
        </xdr:cNvSpPr>
      </xdr:nvSpPr>
      <xdr:spPr>
        <a:xfrm>
          <a:off x="1228725" y="1543050"/>
          <a:ext cx="1819275" cy="742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Recebimento</a:t>
          </a:r>
        </a:p>
      </xdr:txBody>
    </xdr:sp>
    <xdr:clientData/>
  </xdr:twoCellAnchor>
  <xdr:twoCellAnchor>
    <xdr:from>
      <xdr:col>2</xdr:col>
      <xdr:colOff>0</xdr:colOff>
      <xdr:row>13</xdr:row>
      <xdr:rowOff>19050</xdr:rowOff>
    </xdr:from>
    <xdr:to>
      <xdr:col>4</xdr:col>
      <xdr:colOff>600075</xdr:colOff>
      <xdr:row>17</xdr:row>
      <xdr:rowOff>0</xdr:rowOff>
    </xdr:to>
    <xdr:sp>
      <xdr:nvSpPr>
        <xdr:cNvPr id="3" name="Retângulo Arredondado 3">
          <a:hlinkClick r:id="rId3"/>
        </xdr:cNvPr>
        <xdr:cNvSpPr>
          <a:spLocks/>
        </xdr:cNvSpPr>
      </xdr:nvSpPr>
      <xdr:spPr>
        <a:xfrm>
          <a:off x="1219200" y="2495550"/>
          <a:ext cx="1819275" cy="742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Ressuprimento</a:t>
          </a:r>
        </a:p>
      </xdr:txBody>
    </xdr:sp>
    <xdr:clientData/>
  </xdr:twoCellAnchor>
  <xdr:twoCellAnchor>
    <xdr:from>
      <xdr:col>2</xdr:col>
      <xdr:colOff>9525</xdr:colOff>
      <xdr:row>18</xdr:row>
      <xdr:rowOff>19050</xdr:rowOff>
    </xdr:from>
    <xdr:to>
      <xdr:col>5</xdr:col>
      <xdr:colOff>0</xdr:colOff>
      <xdr:row>22</xdr:row>
      <xdr:rowOff>0</xdr:rowOff>
    </xdr:to>
    <xdr:sp>
      <xdr:nvSpPr>
        <xdr:cNvPr id="4" name="Retângulo Arredondado 4">
          <a:hlinkClick r:id="rId4"/>
        </xdr:cNvPr>
        <xdr:cNvSpPr>
          <a:spLocks/>
        </xdr:cNvSpPr>
      </xdr:nvSpPr>
      <xdr:spPr>
        <a:xfrm>
          <a:off x="1228725" y="3448050"/>
          <a:ext cx="1819275" cy="742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Almoxarifado</a:t>
          </a:r>
        </a:p>
      </xdr:txBody>
    </xdr:sp>
    <xdr:clientData/>
  </xdr:twoCellAnchor>
  <xdr:twoCellAnchor>
    <xdr:from>
      <xdr:col>6</xdr:col>
      <xdr:colOff>9525</xdr:colOff>
      <xdr:row>3</xdr:row>
      <xdr:rowOff>19050</xdr:rowOff>
    </xdr:from>
    <xdr:to>
      <xdr:col>9</xdr:col>
      <xdr:colOff>0</xdr:colOff>
      <xdr:row>7</xdr:row>
      <xdr:rowOff>0</xdr:rowOff>
    </xdr:to>
    <xdr:sp>
      <xdr:nvSpPr>
        <xdr:cNvPr id="5" name="Retângulo Arredondado 5">
          <a:hlinkClick r:id="rId5"/>
        </xdr:cNvPr>
        <xdr:cNvSpPr>
          <a:spLocks/>
        </xdr:cNvSpPr>
      </xdr:nvSpPr>
      <xdr:spPr>
        <a:xfrm>
          <a:off x="3667125" y="590550"/>
          <a:ext cx="1819275" cy="742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Revalidação</a:t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8</xdr:col>
      <xdr:colOff>600075</xdr:colOff>
      <xdr:row>12</xdr:row>
      <xdr:rowOff>0</xdr:rowOff>
    </xdr:to>
    <xdr:sp>
      <xdr:nvSpPr>
        <xdr:cNvPr id="6" name="Retângulo Arredondado 7">
          <a:hlinkClick r:id="rId6"/>
        </xdr:cNvPr>
        <xdr:cNvSpPr>
          <a:spLocks/>
        </xdr:cNvSpPr>
      </xdr:nvSpPr>
      <xdr:spPr>
        <a:xfrm>
          <a:off x="3657600" y="1543050"/>
          <a:ext cx="1819275" cy="742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Inventário</a:t>
          </a:r>
        </a:p>
      </xdr:txBody>
    </xdr:sp>
    <xdr:clientData/>
  </xdr:twoCellAnchor>
  <xdr:twoCellAnchor>
    <xdr:from>
      <xdr:col>5</xdr:col>
      <xdr:colOff>600075</xdr:colOff>
      <xdr:row>13</xdr:row>
      <xdr:rowOff>19050</xdr:rowOff>
    </xdr:from>
    <xdr:to>
      <xdr:col>8</xdr:col>
      <xdr:colOff>590550</xdr:colOff>
      <xdr:row>17</xdr:row>
      <xdr:rowOff>0</xdr:rowOff>
    </xdr:to>
    <xdr:sp>
      <xdr:nvSpPr>
        <xdr:cNvPr id="7" name="Retângulo Arredondado 8">
          <a:hlinkClick r:id="rId7"/>
        </xdr:cNvPr>
        <xdr:cNvSpPr>
          <a:spLocks/>
        </xdr:cNvSpPr>
      </xdr:nvSpPr>
      <xdr:spPr>
        <a:xfrm>
          <a:off x="3648075" y="2495550"/>
          <a:ext cx="1819275" cy="742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Gráfico</a:t>
          </a:r>
        </a:p>
      </xdr:txBody>
    </xdr:sp>
    <xdr:clientData/>
  </xdr:twoCellAnchor>
  <xdr:twoCellAnchor>
    <xdr:from>
      <xdr:col>5</xdr:col>
      <xdr:colOff>600075</xdr:colOff>
      <xdr:row>18</xdr:row>
      <xdr:rowOff>9525</xdr:rowOff>
    </xdr:from>
    <xdr:to>
      <xdr:col>8</xdr:col>
      <xdr:colOff>590550</xdr:colOff>
      <xdr:row>21</xdr:row>
      <xdr:rowOff>180975</xdr:rowOff>
    </xdr:to>
    <xdr:sp>
      <xdr:nvSpPr>
        <xdr:cNvPr id="8" name="Retângulo Arredondado 9">
          <a:hlinkClick r:id="rId8"/>
        </xdr:cNvPr>
        <xdr:cNvSpPr>
          <a:spLocks/>
        </xdr:cNvSpPr>
      </xdr:nvSpPr>
      <xdr:spPr>
        <a:xfrm>
          <a:off x="3648075" y="3438525"/>
          <a:ext cx="1819275" cy="742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Solicitação</a:t>
          </a: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Material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533400</xdr:colOff>
      <xdr:row>0</xdr:row>
      <xdr:rowOff>447675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133475" cy="3810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  <xdr:oneCellAnchor>
    <xdr:from>
      <xdr:col>5</xdr:col>
      <xdr:colOff>190500</xdr:colOff>
      <xdr:row>4</xdr:row>
      <xdr:rowOff>47625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7458075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28575</xdr:colOff>
      <xdr:row>0</xdr:row>
      <xdr:rowOff>447675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133475" cy="3810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276225</xdr:colOff>
      <xdr:row>0</xdr:row>
      <xdr:rowOff>447675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76200" y="66675"/>
          <a:ext cx="981075" cy="3810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38100</xdr:colOff>
      <xdr:row>0</xdr:row>
      <xdr:rowOff>447675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133475" cy="3810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257175</xdr:colOff>
      <xdr:row>0</xdr:row>
      <xdr:rowOff>447675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133475" cy="3810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447675</xdr:colOff>
      <xdr:row>0</xdr:row>
      <xdr:rowOff>447675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133475" cy="3810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590550</xdr:colOff>
      <xdr:row>0</xdr:row>
      <xdr:rowOff>447675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133475" cy="3810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590550</xdr:colOff>
      <xdr:row>2</xdr:row>
      <xdr:rowOff>66675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133475" cy="38100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8" sqref="M18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00390625" style="44" bestFit="1" customWidth="1"/>
    <col min="2" max="2" width="12.140625" style="44" bestFit="1" customWidth="1"/>
    <col min="3" max="3" width="68.57421875" style="44" bestFit="1" customWidth="1"/>
    <col min="4" max="16384" width="9.140625" style="44" customWidth="1"/>
  </cols>
  <sheetData>
    <row r="1" spans="1:3" ht="46.5">
      <c r="A1" s="61" t="s">
        <v>36</v>
      </c>
      <c r="B1" s="62"/>
      <c r="C1" s="63"/>
    </row>
    <row r="2" spans="1:3" ht="15">
      <c r="A2" s="46" t="s">
        <v>14</v>
      </c>
      <c r="B2" s="26" t="s">
        <v>30</v>
      </c>
      <c r="C2" s="30" t="s">
        <v>31</v>
      </c>
    </row>
    <row r="3" spans="1:3" ht="15.75">
      <c r="A3" s="47">
        <v>1</v>
      </c>
      <c r="B3" s="40" t="s">
        <v>118</v>
      </c>
      <c r="C3" s="41" t="s">
        <v>22</v>
      </c>
    </row>
    <row r="4" spans="1:3" ht="15.75">
      <c r="A4" s="47">
        <v>2</v>
      </c>
      <c r="B4" s="40" t="s">
        <v>119</v>
      </c>
      <c r="C4" s="41" t="s">
        <v>23</v>
      </c>
    </row>
    <row r="5" spans="1:3" ht="15.75">
      <c r="A5" s="47">
        <v>3</v>
      </c>
      <c r="B5" s="40" t="s">
        <v>120</v>
      </c>
      <c r="C5" s="41" t="s">
        <v>24</v>
      </c>
    </row>
    <row r="6" spans="1:3" ht="15.75">
      <c r="A6" s="48">
        <v>4</v>
      </c>
      <c r="B6" s="40" t="s">
        <v>121</v>
      </c>
      <c r="C6" s="41" t="s">
        <v>25</v>
      </c>
    </row>
    <row r="7" spans="1:3" ht="15.75">
      <c r="A7" s="47">
        <v>5</v>
      </c>
      <c r="B7" s="40" t="s">
        <v>122</v>
      </c>
      <c r="C7" s="41" t="s">
        <v>26</v>
      </c>
    </row>
    <row r="8" spans="1:3" ht="15.75">
      <c r="A8" s="47">
        <v>6</v>
      </c>
      <c r="B8" s="40" t="s">
        <v>123</v>
      </c>
      <c r="C8" s="41" t="s">
        <v>27</v>
      </c>
    </row>
    <row r="9" spans="1:3" ht="15.75">
      <c r="A9" s="47">
        <v>7</v>
      </c>
      <c r="B9" s="40" t="s">
        <v>124</v>
      </c>
      <c r="C9" s="41" t="s">
        <v>28</v>
      </c>
    </row>
    <row r="10" spans="1:3" ht="15.75">
      <c r="A10" s="48">
        <v>8</v>
      </c>
      <c r="B10" s="40" t="s">
        <v>125</v>
      </c>
      <c r="C10" s="41" t="s">
        <v>29</v>
      </c>
    </row>
    <row r="11" spans="1:3" ht="15.75">
      <c r="A11" s="47">
        <v>9</v>
      </c>
      <c r="B11" s="40" t="s">
        <v>126</v>
      </c>
      <c r="C11" s="41" t="s">
        <v>32</v>
      </c>
    </row>
    <row r="12" spans="1:3" ht="15.75">
      <c r="A12" s="47">
        <v>10</v>
      </c>
      <c r="B12" s="40" t="s">
        <v>127</v>
      </c>
      <c r="C12" s="41" t="s">
        <v>33</v>
      </c>
    </row>
    <row r="13" spans="1:3" ht="15.75">
      <c r="A13" s="47">
        <v>11</v>
      </c>
      <c r="B13" s="45" t="s">
        <v>166</v>
      </c>
      <c r="C13" s="41" t="s">
        <v>155</v>
      </c>
    </row>
    <row r="14" spans="1:3" ht="15.75">
      <c r="A14" s="48">
        <v>12</v>
      </c>
      <c r="B14" s="45" t="s">
        <v>167</v>
      </c>
      <c r="C14" s="41" t="s">
        <v>156</v>
      </c>
    </row>
    <row r="15" spans="1:3" ht="15.75">
      <c r="A15" s="47">
        <v>13</v>
      </c>
      <c r="B15" s="45" t="s">
        <v>168</v>
      </c>
      <c r="C15" s="41" t="s">
        <v>157</v>
      </c>
    </row>
    <row r="16" spans="1:3" ht="15.75">
      <c r="A16" s="47">
        <v>14</v>
      </c>
      <c r="B16" s="45" t="s">
        <v>169</v>
      </c>
      <c r="C16" s="41" t="s">
        <v>158</v>
      </c>
    </row>
    <row r="17" spans="1:3" ht="15.75">
      <c r="A17" s="47">
        <v>15</v>
      </c>
      <c r="B17" s="45" t="s">
        <v>170</v>
      </c>
      <c r="C17" s="41" t="s">
        <v>159</v>
      </c>
    </row>
    <row r="18" spans="1:3" ht="15.75">
      <c r="A18" s="48">
        <v>16</v>
      </c>
      <c r="B18" s="45" t="s">
        <v>171</v>
      </c>
      <c r="C18" s="41" t="s">
        <v>160</v>
      </c>
    </row>
    <row r="19" spans="1:3" ht="15.75">
      <c r="A19" s="47">
        <v>17</v>
      </c>
      <c r="B19" s="45" t="s">
        <v>172</v>
      </c>
      <c r="C19" s="41" t="s">
        <v>161</v>
      </c>
    </row>
    <row r="20" spans="1:3" ht="15.75">
      <c r="A20" s="47">
        <v>18</v>
      </c>
      <c r="B20" s="45" t="s">
        <v>173</v>
      </c>
      <c r="C20" s="41" t="s">
        <v>162</v>
      </c>
    </row>
    <row r="21" spans="1:3" ht="15.75">
      <c r="A21" s="47">
        <v>19</v>
      </c>
      <c r="B21" s="45" t="s">
        <v>174</v>
      </c>
      <c r="C21" s="41" t="s">
        <v>163</v>
      </c>
    </row>
    <row r="22" spans="1:3" ht="15.75">
      <c r="A22" s="48">
        <v>20</v>
      </c>
      <c r="B22" s="45" t="s">
        <v>175</v>
      </c>
      <c r="C22" s="41" t="s">
        <v>164</v>
      </c>
    </row>
    <row r="23" spans="1:3" ht="15.75">
      <c r="A23" s="47">
        <v>21</v>
      </c>
      <c r="B23" s="45" t="s">
        <v>176</v>
      </c>
      <c r="C23" s="41" t="s">
        <v>165</v>
      </c>
    </row>
    <row r="24" spans="1:3" ht="15.75">
      <c r="A24" s="47">
        <v>22</v>
      </c>
      <c r="B24" s="45" t="s">
        <v>128</v>
      </c>
      <c r="C24" s="41" t="s">
        <v>117</v>
      </c>
    </row>
    <row r="25" spans="1:3" ht="15.75">
      <c r="A25" s="47">
        <v>23</v>
      </c>
      <c r="B25" s="45" t="s">
        <v>132</v>
      </c>
      <c r="C25" s="41" t="s">
        <v>129</v>
      </c>
    </row>
    <row r="26" spans="1:3" ht="15.75">
      <c r="A26" s="48">
        <v>24</v>
      </c>
      <c r="B26" s="45" t="s">
        <v>133</v>
      </c>
      <c r="C26" s="41" t="s">
        <v>130</v>
      </c>
    </row>
    <row r="27" spans="1:3" ht="15.75">
      <c r="A27" s="47">
        <v>25</v>
      </c>
      <c r="B27" s="45" t="s">
        <v>134</v>
      </c>
      <c r="C27" s="41" t="s">
        <v>131</v>
      </c>
    </row>
    <row r="28" spans="1:3" ht="15.75">
      <c r="A28" s="47">
        <v>26</v>
      </c>
      <c r="B28" s="45" t="s">
        <v>139</v>
      </c>
      <c r="C28" s="41" t="s">
        <v>135</v>
      </c>
    </row>
    <row r="29" spans="1:3" ht="15.75">
      <c r="A29" s="47">
        <v>27</v>
      </c>
      <c r="B29" s="45" t="s">
        <v>140</v>
      </c>
      <c r="C29" s="41" t="s">
        <v>136</v>
      </c>
    </row>
    <row r="30" spans="1:3" ht="15.75">
      <c r="A30" s="48">
        <v>28</v>
      </c>
      <c r="B30" s="45" t="s">
        <v>141</v>
      </c>
      <c r="C30" s="41" t="s">
        <v>137</v>
      </c>
    </row>
    <row r="31" spans="1:3" ht="15.75">
      <c r="A31" s="47">
        <v>29</v>
      </c>
      <c r="B31" s="45" t="s">
        <v>142</v>
      </c>
      <c r="C31" s="41" t="s">
        <v>138</v>
      </c>
    </row>
    <row r="32" spans="1:3" ht="15.75">
      <c r="A32" s="47">
        <v>30</v>
      </c>
      <c r="B32" s="45" t="s">
        <v>110</v>
      </c>
      <c r="C32" s="41" t="s">
        <v>103</v>
      </c>
    </row>
    <row r="33" spans="1:3" ht="15.75">
      <c r="A33" s="47">
        <v>31</v>
      </c>
      <c r="B33" s="45" t="s">
        <v>111</v>
      </c>
      <c r="C33" s="41" t="s">
        <v>104</v>
      </c>
    </row>
    <row r="34" spans="1:3" ht="15.75">
      <c r="A34" s="48">
        <v>32</v>
      </c>
      <c r="B34" s="45" t="s">
        <v>112</v>
      </c>
      <c r="C34" s="41" t="s">
        <v>105</v>
      </c>
    </row>
    <row r="35" spans="1:3" ht="15.75">
      <c r="A35" s="47">
        <v>33</v>
      </c>
      <c r="B35" s="45" t="s">
        <v>113</v>
      </c>
      <c r="C35" s="41" t="s">
        <v>106</v>
      </c>
    </row>
    <row r="36" spans="1:3" ht="15.75">
      <c r="A36" s="47">
        <v>34</v>
      </c>
      <c r="B36" s="45" t="s">
        <v>114</v>
      </c>
      <c r="C36" s="41" t="s">
        <v>107</v>
      </c>
    </row>
    <row r="37" spans="1:3" ht="15.75">
      <c r="A37" s="47">
        <v>35</v>
      </c>
      <c r="B37" s="45" t="s">
        <v>115</v>
      </c>
      <c r="C37" s="41" t="s">
        <v>108</v>
      </c>
    </row>
    <row r="38" spans="1:3" ht="15.75">
      <c r="A38" s="48">
        <v>36</v>
      </c>
      <c r="B38" s="45" t="s">
        <v>116</v>
      </c>
      <c r="C38" s="41" t="s">
        <v>109</v>
      </c>
    </row>
    <row r="39" spans="1:3" ht="15.75">
      <c r="A39" s="47">
        <v>37</v>
      </c>
      <c r="B39" s="45" t="s">
        <v>149</v>
      </c>
      <c r="C39" s="41" t="s">
        <v>143</v>
      </c>
    </row>
    <row r="40" spans="1:3" ht="15.75">
      <c r="A40" s="47">
        <v>38</v>
      </c>
      <c r="B40" s="45" t="s">
        <v>150</v>
      </c>
      <c r="C40" s="41" t="s">
        <v>144</v>
      </c>
    </row>
    <row r="41" spans="1:3" ht="15.75">
      <c r="A41" s="47">
        <v>39</v>
      </c>
      <c r="B41" s="45" t="s">
        <v>151</v>
      </c>
      <c r="C41" s="41" t="s">
        <v>145</v>
      </c>
    </row>
    <row r="42" spans="1:3" ht="15.75">
      <c r="A42" s="48">
        <v>40</v>
      </c>
      <c r="B42" s="45" t="s">
        <v>152</v>
      </c>
      <c r="C42" s="41" t="s">
        <v>146</v>
      </c>
    </row>
    <row r="43" spans="1:3" ht="15.75">
      <c r="A43" s="47">
        <v>41</v>
      </c>
      <c r="B43" s="45" t="s">
        <v>153</v>
      </c>
      <c r="C43" s="41" t="s">
        <v>147</v>
      </c>
    </row>
    <row r="44" spans="1:3" ht="15.75">
      <c r="A44" s="47">
        <v>42</v>
      </c>
      <c r="B44" s="45" t="s">
        <v>154</v>
      </c>
      <c r="C44" s="41" t="s">
        <v>148</v>
      </c>
    </row>
    <row r="45" spans="1:3" ht="15.75">
      <c r="A45" s="47">
        <v>43</v>
      </c>
      <c r="B45" s="45" t="s">
        <v>59</v>
      </c>
      <c r="C45" s="41" t="s">
        <v>38</v>
      </c>
    </row>
    <row r="46" spans="1:3" ht="15.75">
      <c r="A46" s="48">
        <v>44</v>
      </c>
      <c r="B46" s="45" t="s">
        <v>60</v>
      </c>
      <c r="C46" s="41" t="s">
        <v>37</v>
      </c>
    </row>
    <row r="47" spans="1:3" ht="15.75">
      <c r="A47" s="47">
        <v>45</v>
      </c>
      <c r="B47" s="45" t="s">
        <v>61</v>
      </c>
      <c r="C47" s="41" t="s">
        <v>39</v>
      </c>
    </row>
    <row r="48" spans="1:3" ht="15.75">
      <c r="A48" s="47">
        <v>46</v>
      </c>
      <c r="B48" s="45" t="s">
        <v>62</v>
      </c>
      <c r="C48" s="41" t="s">
        <v>40</v>
      </c>
    </row>
    <row r="49" spans="1:3" ht="15.75">
      <c r="A49" s="47">
        <v>47</v>
      </c>
      <c r="B49" s="45" t="s">
        <v>63</v>
      </c>
      <c r="C49" s="41" t="s">
        <v>41</v>
      </c>
    </row>
    <row r="50" spans="1:3" ht="15.75">
      <c r="A50" s="48">
        <v>48</v>
      </c>
      <c r="B50" s="45" t="s">
        <v>64</v>
      </c>
      <c r="C50" s="41" t="s">
        <v>42</v>
      </c>
    </row>
    <row r="51" spans="1:3" ht="15.75">
      <c r="A51" s="47">
        <v>49</v>
      </c>
      <c r="B51" s="45" t="s">
        <v>65</v>
      </c>
      <c r="C51" s="41" t="s">
        <v>43</v>
      </c>
    </row>
    <row r="52" spans="1:3" ht="15.75">
      <c r="A52" s="47">
        <v>50</v>
      </c>
      <c r="B52" s="45" t="s">
        <v>66</v>
      </c>
      <c r="C52" s="41" t="s">
        <v>44</v>
      </c>
    </row>
    <row r="53" spans="1:3" ht="15.75">
      <c r="A53" s="47">
        <v>51</v>
      </c>
      <c r="B53" s="45" t="s">
        <v>67</v>
      </c>
      <c r="C53" s="41" t="s">
        <v>45</v>
      </c>
    </row>
    <row r="54" spans="1:3" ht="15.75">
      <c r="A54" s="48">
        <v>52</v>
      </c>
      <c r="B54" s="45" t="s">
        <v>68</v>
      </c>
      <c r="C54" s="41" t="s">
        <v>46</v>
      </c>
    </row>
    <row r="55" spans="1:3" ht="15.75">
      <c r="A55" s="47">
        <v>53</v>
      </c>
      <c r="B55" s="45" t="s">
        <v>69</v>
      </c>
      <c r="C55" s="41" t="s">
        <v>47</v>
      </c>
    </row>
    <row r="56" spans="1:3" ht="15.75">
      <c r="A56" s="47">
        <v>54</v>
      </c>
      <c r="B56" s="45" t="s">
        <v>70</v>
      </c>
      <c r="C56" s="41" t="s">
        <v>48</v>
      </c>
    </row>
    <row r="57" spans="1:3" ht="15.75">
      <c r="A57" s="47">
        <v>55</v>
      </c>
      <c r="B57" s="45" t="s">
        <v>71</v>
      </c>
      <c r="C57" s="41" t="s">
        <v>49</v>
      </c>
    </row>
    <row r="58" spans="1:3" ht="15.75">
      <c r="A58" s="48">
        <v>56</v>
      </c>
      <c r="B58" s="45" t="s">
        <v>72</v>
      </c>
      <c r="C58" s="41" t="s">
        <v>50</v>
      </c>
    </row>
    <row r="59" spans="1:3" ht="15.75">
      <c r="A59" s="47">
        <v>57</v>
      </c>
      <c r="B59" s="45" t="s">
        <v>73</v>
      </c>
      <c r="C59" s="41" t="s">
        <v>51</v>
      </c>
    </row>
    <row r="60" spans="1:3" ht="15.75">
      <c r="A60" s="47">
        <v>58</v>
      </c>
      <c r="B60" s="45" t="s">
        <v>74</v>
      </c>
      <c r="C60" s="41" t="s">
        <v>52</v>
      </c>
    </row>
    <row r="61" spans="1:3" ht="15.75">
      <c r="A61" s="47">
        <v>59</v>
      </c>
      <c r="B61" s="45" t="s">
        <v>75</v>
      </c>
      <c r="C61" s="41" t="s">
        <v>53</v>
      </c>
    </row>
    <row r="62" spans="1:3" ht="15.75">
      <c r="A62" s="48">
        <v>60</v>
      </c>
      <c r="B62" s="45" t="s">
        <v>76</v>
      </c>
      <c r="C62" s="41" t="s">
        <v>54</v>
      </c>
    </row>
    <row r="63" spans="1:3" ht="15.75">
      <c r="A63" s="47">
        <v>61</v>
      </c>
      <c r="B63" s="45" t="s">
        <v>77</v>
      </c>
      <c r="C63" s="41" t="s">
        <v>55</v>
      </c>
    </row>
    <row r="64" spans="1:3" ht="15.75">
      <c r="A64" s="47">
        <v>62</v>
      </c>
      <c r="B64" s="45" t="s">
        <v>78</v>
      </c>
      <c r="C64" s="41" t="s">
        <v>56</v>
      </c>
    </row>
    <row r="65" spans="1:3" ht="15.75">
      <c r="A65" s="47">
        <v>63</v>
      </c>
      <c r="B65" s="45" t="s">
        <v>79</v>
      </c>
      <c r="C65" s="41" t="s">
        <v>57</v>
      </c>
    </row>
    <row r="66" spans="1:3" ht="15.75">
      <c r="A66" s="48">
        <v>64</v>
      </c>
      <c r="B66" s="45" t="s">
        <v>80</v>
      </c>
      <c r="C66" s="41" t="s">
        <v>58</v>
      </c>
    </row>
    <row r="67" spans="1:3" ht="15.75">
      <c r="A67" s="47">
        <v>65</v>
      </c>
      <c r="B67" s="45" t="s">
        <v>88</v>
      </c>
      <c r="C67" s="41" t="s">
        <v>81</v>
      </c>
    </row>
    <row r="68" spans="1:3" ht="15.75">
      <c r="A68" s="47">
        <v>66</v>
      </c>
      <c r="B68" s="45" t="s">
        <v>89</v>
      </c>
      <c r="C68" s="41" t="s">
        <v>82</v>
      </c>
    </row>
    <row r="69" spans="1:3" ht="15.75">
      <c r="A69" s="47">
        <v>67</v>
      </c>
      <c r="B69" s="45" t="s">
        <v>90</v>
      </c>
      <c r="C69" s="41" t="s">
        <v>83</v>
      </c>
    </row>
    <row r="70" spans="1:3" ht="15.75">
      <c r="A70" s="48">
        <v>68</v>
      </c>
      <c r="B70" s="45" t="s">
        <v>91</v>
      </c>
      <c r="C70" s="41" t="s">
        <v>84</v>
      </c>
    </row>
    <row r="71" spans="1:3" ht="15.75">
      <c r="A71" s="47">
        <v>69</v>
      </c>
      <c r="B71" s="45" t="s">
        <v>92</v>
      </c>
      <c r="C71" s="41" t="s">
        <v>85</v>
      </c>
    </row>
    <row r="72" spans="1:3" ht="15.75">
      <c r="A72" s="47">
        <v>70</v>
      </c>
      <c r="B72" s="45" t="s">
        <v>93</v>
      </c>
      <c r="C72" s="41" t="s">
        <v>86</v>
      </c>
    </row>
    <row r="73" spans="1:3" ht="15.75">
      <c r="A73" s="47">
        <v>71</v>
      </c>
      <c r="B73" s="45" t="s">
        <v>94</v>
      </c>
      <c r="C73" s="41" t="s">
        <v>87</v>
      </c>
    </row>
    <row r="74" spans="1:3" ht="15.75">
      <c r="A74" s="48">
        <v>72</v>
      </c>
      <c r="B74" s="45" t="s">
        <v>99</v>
      </c>
      <c r="C74" s="41" t="s">
        <v>95</v>
      </c>
    </row>
    <row r="75" spans="1:3" ht="15.75">
      <c r="A75" s="47">
        <v>73</v>
      </c>
      <c r="B75" s="45" t="s">
        <v>100</v>
      </c>
      <c r="C75" s="41" t="s">
        <v>96</v>
      </c>
    </row>
    <row r="76" spans="1:3" ht="15.75">
      <c r="A76" s="47">
        <v>74</v>
      </c>
      <c r="B76" s="45" t="s">
        <v>101</v>
      </c>
      <c r="C76" s="41" t="s">
        <v>97</v>
      </c>
    </row>
    <row r="77" spans="1:3" ht="16.5" thickBot="1">
      <c r="A77" s="49">
        <v>75</v>
      </c>
      <c r="B77" s="50" t="s">
        <v>102</v>
      </c>
      <c r="C77" s="42" t="s">
        <v>98</v>
      </c>
    </row>
  </sheetData>
  <sheetProtection/>
  <autoFilter ref="A2:C2"/>
  <mergeCells count="1">
    <mergeCell ref="A1:C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7109375" style="1" bestFit="1" customWidth="1"/>
    <col min="2" max="2" width="11.8515625" style="1" bestFit="1" customWidth="1"/>
    <col min="3" max="3" width="11.57421875" style="3" bestFit="1" customWidth="1"/>
    <col min="4" max="4" width="11.8515625" style="1" bestFit="1" customWidth="1"/>
    <col min="5" max="5" width="66.00390625" style="24" bestFit="1" customWidth="1"/>
    <col min="6" max="6" width="6.140625" style="2" bestFit="1" customWidth="1"/>
    <col min="7" max="7" width="9.28125" style="2" bestFit="1" customWidth="1"/>
    <col min="8" max="8" width="11.00390625" style="2" bestFit="1" customWidth="1"/>
    <col min="9" max="10" width="11.8515625" style="1" bestFit="1" customWidth="1"/>
    <col min="11" max="11" width="9.140625" style="1" customWidth="1"/>
    <col min="12" max="13" width="1.57421875" style="1" bestFit="1" customWidth="1"/>
    <col min="14" max="16384" width="9.140625" style="1" customWidth="1"/>
  </cols>
  <sheetData>
    <row r="1" spans="1:10" ht="46.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5.75">
      <c r="A2" s="6" t="s">
        <v>14</v>
      </c>
      <c r="B2" s="4" t="s">
        <v>1</v>
      </c>
      <c r="C2" s="18" t="s">
        <v>2</v>
      </c>
      <c r="D2" s="4" t="s">
        <v>11</v>
      </c>
      <c r="E2" s="4" t="s">
        <v>3</v>
      </c>
      <c r="F2" s="4" t="s">
        <v>13</v>
      </c>
      <c r="G2" s="4" t="s">
        <v>20</v>
      </c>
      <c r="H2" s="4" t="s">
        <v>180</v>
      </c>
      <c r="I2" s="4" t="s">
        <v>4</v>
      </c>
      <c r="J2" s="7" t="s">
        <v>5</v>
      </c>
    </row>
    <row r="3" spans="1:10" ht="15.75">
      <c r="A3" s="8">
        <v>1</v>
      </c>
      <c r="B3" s="19">
        <v>44239</v>
      </c>
      <c r="C3" s="20">
        <v>124568</v>
      </c>
      <c r="D3" s="40" t="s">
        <v>118</v>
      </c>
      <c r="E3" s="35" t="str">
        <f>_xlfn.IFERROR(VLOOKUP(D3,Código!$B$3:$C$77,2,0),"")</f>
        <v>Refrigerante Coca Cola lata 350ml </v>
      </c>
      <c r="F3" s="36">
        <v>10</v>
      </c>
      <c r="G3" s="38" t="s">
        <v>177</v>
      </c>
      <c r="H3" s="38" t="s">
        <v>181</v>
      </c>
      <c r="I3" s="19">
        <v>44197</v>
      </c>
      <c r="J3" s="51">
        <v>36982</v>
      </c>
    </row>
    <row r="4" spans="1:10" ht="15.75">
      <c r="A4" s="8">
        <v>2</v>
      </c>
      <c r="B4" s="19">
        <v>44239</v>
      </c>
      <c r="C4" s="20">
        <v>124568</v>
      </c>
      <c r="D4" s="45" t="s">
        <v>171</v>
      </c>
      <c r="E4" s="35" t="str">
        <f>_xlfn.IFERROR(VLOOKUP(D4,Código!$B$3:$C$77,2,0),"")</f>
        <v>Papel Sulfite A4 75g/m² pacote (500 folhas) - Status</v>
      </c>
      <c r="F4" s="36">
        <v>5</v>
      </c>
      <c r="G4" s="38" t="s">
        <v>177</v>
      </c>
      <c r="H4" s="38">
        <v>514032</v>
      </c>
      <c r="I4" s="19">
        <v>44145</v>
      </c>
      <c r="J4" s="51">
        <v>44356</v>
      </c>
    </row>
    <row r="5" spans="1:10" ht="15.75">
      <c r="A5" s="8">
        <v>3</v>
      </c>
      <c r="B5" s="19">
        <v>44239</v>
      </c>
      <c r="C5" s="20">
        <v>124568</v>
      </c>
      <c r="D5" s="40" t="s">
        <v>127</v>
      </c>
      <c r="E5" s="35" t="str">
        <f>_xlfn.IFERROR(VLOOKUP(D5,Código!$B$3:$C$77,2,0),"")</f>
        <v>Água Tônica lata 350ml</v>
      </c>
      <c r="F5" s="36">
        <v>6</v>
      </c>
      <c r="G5" s="38" t="s">
        <v>177</v>
      </c>
      <c r="H5" s="38" t="s">
        <v>182</v>
      </c>
      <c r="I5" s="19">
        <v>44231</v>
      </c>
      <c r="J5" s="51">
        <v>44290</v>
      </c>
    </row>
    <row r="6" spans="1:10" ht="15.75">
      <c r="A6" s="8">
        <v>4</v>
      </c>
      <c r="B6" s="19">
        <v>44239</v>
      </c>
      <c r="C6" s="20">
        <v>124568</v>
      </c>
      <c r="D6" s="45" t="s">
        <v>140</v>
      </c>
      <c r="E6" s="35" t="str">
        <f>_xlfn.IFERROR(VLOOKUP(D6,Código!$B$3:$C$77,2,0),"")</f>
        <v>Leite Desnatado Tetra Pak 1Litro - Tirol</v>
      </c>
      <c r="F6" s="36">
        <v>10</v>
      </c>
      <c r="G6" s="38" t="s">
        <v>177</v>
      </c>
      <c r="H6" s="38">
        <v>9835</v>
      </c>
      <c r="I6" s="19">
        <v>44213</v>
      </c>
      <c r="J6" s="51">
        <v>44394</v>
      </c>
    </row>
    <row r="7" spans="1:10" ht="15.75">
      <c r="A7" s="8">
        <v>5</v>
      </c>
      <c r="B7" s="19">
        <v>44239</v>
      </c>
      <c r="C7" s="20">
        <v>124568</v>
      </c>
      <c r="D7" s="45" t="s">
        <v>110</v>
      </c>
      <c r="E7" s="35" t="str">
        <f>_xlfn.IFERROR(VLOOKUP(D7,Código!$B$3:$C$77,2,0),"")</f>
        <v>Água sanitária galão 5Litros - Larilimp</v>
      </c>
      <c r="F7" s="36">
        <v>2</v>
      </c>
      <c r="G7" s="38" t="s">
        <v>177</v>
      </c>
      <c r="H7" s="38" t="s">
        <v>183</v>
      </c>
      <c r="I7" s="19">
        <v>44210</v>
      </c>
      <c r="J7" s="51">
        <v>44361</v>
      </c>
    </row>
    <row r="8" spans="1:10" ht="15.75">
      <c r="A8" s="8">
        <v>6</v>
      </c>
      <c r="B8" s="19">
        <v>44239</v>
      </c>
      <c r="C8" s="20">
        <v>124568</v>
      </c>
      <c r="D8" s="45" t="s">
        <v>150</v>
      </c>
      <c r="E8" s="35" t="str">
        <f>_xlfn.IFERROR(VLOOKUP(D8,Código!$B$3:$C$77,2,0),"")</f>
        <v>Limpador Multiuso Tradicional frasco 500ml - Veja Gold</v>
      </c>
      <c r="F8" s="36">
        <v>5</v>
      </c>
      <c r="G8" s="38" t="s">
        <v>177</v>
      </c>
      <c r="H8" s="38">
        <v>7890</v>
      </c>
      <c r="I8" s="19">
        <v>44228</v>
      </c>
      <c r="J8" s="51">
        <v>44409</v>
      </c>
    </row>
    <row r="9" spans="1:10" ht="15.75">
      <c r="A9" s="8">
        <v>7</v>
      </c>
      <c r="B9" s="19">
        <v>44246</v>
      </c>
      <c r="C9" s="20">
        <v>20045678</v>
      </c>
      <c r="D9" s="45" t="s">
        <v>169</v>
      </c>
      <c r="E9" s="35" t="str">
        <f>_xlfn.IFERROR(VLOOKUP(D9,Código!$B$3:$C$77,2,0),"")</f>
        <v>Borracha Branca Pequena pacote 2 unidades - FC Max/Faber Castell</v>
      </c>
      <c r="F9" s="36">
        <v>50</v>
      </c>
      <c r="G9" s="38" t="s">
        <v>185</v>
      </c>
      <c r="H9" s="38" t="s">
        <v>186</v>
      </c>
      <c r="I9" s="5"/>
      <c r="J9" s="9"/>
    </row>
    <row r="10" spans="1:13" ht="15.75">
      <c r="A10" s="8">
        <v>8</v>
      </c>
      <c r="B10" s="19">
        <v>44246</v>
      </c>
      <c r="C10" s="20">
        <v>20045678</v>
      </c>
      <c r="D10" s="40" t="s">
        <v>120</v>
      </c>
      <c r="E10" s="35" t="str">
        <f>_xlfn.IFERROR(VLOOKUP(D10,Código!$B$3:$C$77,2,0),"")</f>
        <v>Coca Cola pet 2Litros</v>
      </c>
      <c r="F10" s="36">
        <v>2</v>
      </c>
      <c r="G10" s="38" t="s">
        <v>177</v>
      </c>
      <c r="H10" s="38">
        <v>1245700</v>
      </c>
      <c r="I10" s="5"/>
      <c r="J10" s="9"/>
      <c r="M10" s="1" t="s">
        <v>34</v>
      </c>
    </row>
    <row r="11" spans="1:12" ht="15.75">
      <c r="A11" s="8">
        <v>9</v>
      </c>
      <c r="B11" s="19">
        <v>44246</v>
      </c>
      <c r="C11" s="20">
        <v>20045678</v>
      </c>
      <c r="D11" s="45" t="s">
        <v>139</v>
      </c>
      <c r="E11" s="35" t="str">
        <f>_xlfn.IFERROR(VLOOKUP(D11,Código!$B$3:$C$77,2,0),"")</f>
        <v>Leite Desnatado Tetra Pak 1Litro - Bonolat</v>
      </c>
      <c r="F11" s="36">
        <v>1</v>
      </c>
      <c r="G11" s="38" t="s">
        <v>177</v>
      </c>
      <c r="H11" s="38" t="s">
        <v>187</v>
      </c>
      <c r="I11" s="5"/>
      <c r="J11" s="9"/>
      <c r="L11" s="1" t="s">
        <v>34</v>
      </c>
    </row>
    <row r="12" spans="1:10" ht="15.75">
      <c r="A12" s="8">
        <v>10</v>
      </c>
      <c r="B12" s="19">
        <v>44246</v>
      </c>
      <c r="C12" s="20">
        <v>20045678</v>
      </c>
      <c r="D12" s="45" t="s">
        <v>140</v>
      </c>
      <c r="E12" s="35" t="str">
        <f>_xlfn.IFERROR(VLOOKUP(D12,Código!$B$3:$C$77,2,0),"")</f>
        <v>Leite Desnatado Tetra Pak 1Litro - Tirol</v>
      </c>
      <c r="F12" s="36">
        <v>1</v>
      </c>
      <c r="G12" s="38" t="s">
        <v>177</v>
      </c>
      <c r="H12" s="38">
        <v>903457</v>
      </c>
      <c r="I12" s="5"/>
      <c r="J12" s="9"/>
    </row>
    <row r="13" spans="1:10" ht="15.75">
      <c r="A13" s="8">
        <v>11</v>
      </c>
      <c r="B13" s="19">
        <v>44246</v>
      </c>
      <c r="C13" s="20">
        <v>20045678</v>
      </c>
      <c r="D13" s="45" t="s">
        <v>141</v>
      </c>
      <c r="E13" s="35" t="str">
        <f>_xlfn.IFERROR(VLOOKUP(D13,Código!$B$3:$C$77,2,0),"")</f>
        <v>Leite Desnatado Tetra Pak 1Litro - Molico</v>
      </c>
      <c r="F13" s="36">
        <v>2</v>
      </c>
      <c r="G13" s="38" t="s">
        <v>177</v>
      </c>
      <c r="H13" s="38">
        <v>564789</v>
      </c>
      <c r="I13" s="5"/>
      <c r="J13" s="9"/>
    </row>
    <row r="14" spans="1:10" ht="15.75">
      <c r="A14" s="8">
        <v>12</v>
      </c>
      <c r="B14" s="19">
        <v>44246</v>
      </c>
      <c r="C14" s="20">
        <v>20045678</v>
      </c>
      <c r="D14" s="45" t="s">
        <v>115</v>
      </c>
      <c r="E14" s="35" t="str">
        <f>_xlfn.IFERROR(VLOOKUP(D14,Código!$B$3:$C$77,2,0),"")</f>
        <v>Água sanitária frasco 1Litro - Fuzetto</v>
      </c>
      <c r="F14" s="36">
        <v>1</v>
      </c>
      <c r="G14" s="38" t="s">
        <v>177</v>
      </c>
      <c r="H14" s="38" t="s">
        <v>188</v>
      </c>
      <c r="I14" s="5"/>
      <c r="J14" s="9"/>
    </row>
    <row r="15" spans="1:10" ht="15.75">
      <c r="A15" s="8">
        <v>13</v>
      </c>
      <c r="B15" s="19">
        <v>44246</v>
      </c>
      <c r="C15" s="20">
        <v>20045678</v>
      </c>
      <c r="D15" s="45" t="s">
        <v>116</v>
      </c>
      <c r="E15" s="35" t="str">
        <f>_xlfn.IFERROR(VLOOKUP(D15,Código!$B$3:$C$77,2,0),"")</f>
        <v>Água sanitária galão 5Litros - D'Visão</v>
      </c>
      <c r="F15" s="36">
        <v>10</v>
      </c>
      <c r="G15" s="38" t="s">
        <v>185</v>
      </c>
      <c r="H15" s="38" t="s">
        <v>189</v>
      </c>
      <c r="I15" s="5"/>
      <c r="J15" s="9"/>
    </row>
    <row r="16" spans="1:10" ht="15.75">
      <c r="A16" s="8">
        <v>14</v>
      </c>
      <c r="B16" s="19">
        <v>44246</v>
      </c>
      <c r="C16" s="20">
        <v>20045678</v>
      </c>
      <c r="D16" s="45" t="s">
        <v>149</v>
      </c>
      <c r="E16" s="35" t="str">
        <f>_xlfn.IFERROR(VLOOKUP(D16,Código!$B$3:$C$77,2,0),"")</f>
        <v>Álcool líquido antisséptico 70° frasco 1Litro - Itajá</v>
      </c>
      <c r="F16" s="36">
        <v>30</v>
      </c>
      <c r="G16" s="38" t="s">
        <v>185</v>
      </c>
      <c r="H16" s="38"/>
      <c r="I16" s="5"/>
      <c r="J16" s="9"/>
    </row>
    <row r="17" spans="1:10" ht="15.75">
      <c r="A17" s="8">
        <v>15</v>
      </c>
      <c r="B17" s="5"/>
      <c r="C17" s="20"/>
      <c r="D17" s="5"/>
      <c r="E17" s="35">
        <f>_xlfn.IFERROR(VLOOKUP(D17,Código!$B$3:$C$77,2,0),"")</f>
      </c>
      <c r="F17" s="36"/>
      <c r="G17" s="38"/>
      <c r="H17" s="38"/>
      <c r="I17" s="5"/>
      <c r="J17" s="9"/>
    </row>
    <row r="18" spans="1:10" ht="15.75">
      <c r="A18" s="8">
        <v>16</v>
      </c>
      <c r="B18" s="5"/>
      <c r="C18" s="20"/>
      <c r="D18" s="5"/>
      <c r="E18" s="35">
        <f>_xlfn.IFERROR(VLOOKUP(D18,Código!$B$3:$C$77,2,0),"")</f>
      </c>
      <c r="F18" s="36"/>
      <c r="G18" s="38"/>
      <c r="H18" s="38"/>
      <c r="I18" s="5"/>
      <c r="J18" s="9"/>
    </row>
    <row r="19" spans="1:10" ht="15.75">
      <c r="A19" s="8">
        <v>17</v>
      </c>
      <c r="B19" s="5"/>
      <c r="C19" s="20"/>
      <c r="D19" s="5"/>
      <c r="E19" s="35">
        <f>_xlfn.IFERROR(VLOOKUP(D19,Código!$B$3:$C$77,2,0),"")</f>
      </c>
      <c r="F19" s="36"/>
      <c r="G19" s="38"/>
      <c r="H19" s="38"/>
      <c r="I19" s="5"/>
      <c r="J19" s="9"/>
    </row>
    <row r="20" spans="1:10" ht="15.75">
      <c r="A20" s="8">
        <v>18</v>
      </c>
      <c r="B20" s="5"/>
      <c r="C20" s="20"/>
      <c r="D20" s="5"/>
      <c r="E20" s="35">
        <f>_xlfn.IFERROR(VLOOKUP(D20,Código!$B$3:$C$77,2,0),"")</f>
      </c>
      <c r="F20" s="36"/>
      <c r="G20" s="38"/>
      <c r="H20" s="38"/>
      <c r="I20" s="5"/>
      <c r="J20" s="9"/>
    </row>
    <row r="21" spans="1:10" ht="15.75">
      <c r="A21" s="8">
        <v>19</v>
      </c>
      <c r="B21" s="5"/>
      <c r="C21" s="20"/>
      <c r="D21" s="5"/>
      <c r="E21" s="35">
        <f>_xlfn.IFERROR(VLOOKUP(D21,Código!$B$3:$C$77,2,0),"")</f>
      </c>
      <c r="F21" s="36"/>
      <c r="G21" s="38"/>
      <c r="H21" s="38"/>
      <c r="I21" s="5"/>
      <c r="J21" s="9"/>
    </row>
    <row r="22" spans="1:10" ht="15.75">
      <c r="A22" s="8">
        <v>20</v>
      </c>
      <c r="B22" s="5"/>
      <c r="C22" s="20"/>
      <c r="D22" s="5"/>
      <c r="E22" s="35">
        <f>_xlfn.IFERROR(VLOOKUP(D22,Código!$B$3:$C$77,2,0),"")</f>
      </c>
      <c r="F22" s="36"/>
      <c r="G22" s="38"/>
      <c r="H22" s="38"/>
      <c r="I22" s="5"/>
      <c r="J22" s="9"/>
    </row>
    <row r="23" spans="1:10" ht="15.75">
      <c r="A23" s="8">
        <v>21</v>
      </c>
      <c r="B23" s="5"/>
      <c r="C23" s="20"/>
      <c r="D23" s="5"/>
      <c r="E23" s="35">
        <f>_xlfn.IFERROR(VLOOKUP(D23,Código!$B$3:$C$77,2,0),"")</f>
      </c>
      <c r="F23" s="36"/>
      <c r="G23" s="38"/>
      <c r="H23" s="38"/>
      <c r="I23" s="5"/>
      <c r="J23" s="9"/>
    </row>
    <row r="24" spans="1:10" ht="15.75">
      <c r="A24" s="8">
        <v>22</v>
      </c>
      <c r="B24" s="5"/>
      <c r="C24" s="20"/>
      <c r="D24" s="5"/>
      <c r="E24" s="35">
        <f>_xlfn.IFERROR(VLOOKUP(D24,Código!$B$3:$C$77,2,0),"")</f>
      </c>
      <c r="F24" s="36"/>
      <c r="G24" s="38"/>
      <c r="H24" s="38"/>
      <c r="I24" s="5"/>
      <c r="J24" s="9"/>
    </row>
    <row r="25" spans="1:10" ht="15.75">
      <c r="A25" s="8">
        <v>23</v>
      </c>
      <c r="B25" s="5"/>
      <c r="C25" s="20"/>
      <c r="D25" s="5"/>
      <c r="E25" s="35">
        <f>_xlfn.IFERROR(VLOOKUP(D25,Código!$B$3:$C$77,2,0),"")</f>
      </c>
      <c r="F25" s="36"/>
      <c r="G25" s="38"/>
      <c r="H25" s="38"/>
      <c r="I25" s="5"/>
      <c r="J25" s="9"/>
    </row>
    <row r="26" spans="1:10" ht="15.75">
      <c r="A26" s="8">
        <v>24</v>
      </c>
      <c r="B26" s="5"/>
      <c r="C26" s="20"/>
      <c r="D26" s="5"/>
      <c r="E26" s="35">
        <f>_xlfn.IFERROR(VLOOKUP(D26,Código!$B$3:$C$77,2,0),"")</f>
      </c>
      <c r="F26" s="36"/>
      <c r="G26" s="38"/>
      <c r="H26" s="38"/>
      <c r="I26" s="5"/>
      <c r="J26" s="9"/>
    </row>
    <row r="27" spans="1:10" ht="15.75">
      <c r="A27" s="8">
        <v>25</v>
      </c>
      <c r="B27" s="5"/>
      <c r="C27" s="20"/>
      <c r="D27" s="5"/>
      <c r="E27" s="35">
        <f>_xlfn.IFERROR(VLOOKUP(D27,Código!$B$3:$C$77,2,0),"")</f>
      </c>
      <c r="F27" s="36"/>
      <c r="G27" s="38"/>
      <c r="H27" s="38"/>
      <c r="I27" s="5"/>
      <c r="J27" s="9"/>
    </row>
    <row r="28" spans="1:10" ht="15.75">
      <c r="A28" s="8">
        <v>26</v>
      </c>
      <c r="B28" s="5"/>
      <c r="C28" s="20"/>
      <c r="D28" s="5"/>
      <c r="E28" s="35">
        <f>_xlfn.IFERROR(VLOOKUP(D28,Código!$B$3:$C$77,2,0),"")</f>
      </c>
      <c r="F28" s="36"/>
      <c r="G28" s="38"/>
      <c r="H28" s="38"/>
      <c r="I28" s="5"/>
      <c r="J28" s="9"/>
    </row>
    <row r="29" spans="1:10" ht="15.75">
      <c r="A29" s="8">
        <v>27</v>
      </c>
      <c r="B29" s="5"/>
      <c r="C29" s="20"/>
      <c r="D29" s="5"/>
      <c r="E29" s="35">
        <f>_xlfn.IFERROR(VLOOKUP(D29,Código!$B$3:$C$77,2,0),"")</f>
      </c>
      <c r="F29" s="36"/>
      <c r="G29" s="38"/>
      <c r="H29" s="38"/>
      <c r="I29" s="5"/>
      <c r="J29" s="9"/>
    </row>
    <row r="30" spans="1:10" ht="15.75">
      <c r="A30" s="8">
        <v>28</v>
      </c>
      <c r="B30" s="5"/>
      <c r="C30" s="20"/>
      <c r="D30" s="5"/>
      <c r="E30" s="35">
        <f>_xlfn.IFERROR(VLOOKUP(D30,Código!$B$3:$C$77,2,0),"")</f>
      </c>
      <c r="F30" s="36"/>
      <c r="G30" s="38"/>
      <c r="H30" s="38"/>
      <c r="I30" s="5"/>
      <c r="J30" s="9"/>
    </row>
    <row r="31" spans="1:10" ht="15.75">
      <c r="A31" s="8">
        <v>29</v>
      </c>
      <c r="B31" s="5"/>
      <c r="C31" s="20"/>
      <c r="D31" s="5"/>
      <c r="E31" s="35">
        <f>_xlfn.IFERROR(VLOOKUP(D31,Código!$B$3:$C$77,2,0),"")</f>
      </c>
      <c r="F31" s="36"/>
      <c r="G31" s="38"/>
      <c r="H31" s="38"/>
      <c r="I31" s="5"/>
      <c r="J31" s="9"/>
    </row>
    <row r="32" spans="1:10" ht="15.75">
      <c r="A32" s="8">
        <v>30</v>
      </c>
      <c r="B32" s="5"/>
      <c r="C32" s="20"/>
      <c r="D32" s="5"/>
      <c r="E32" s="35">
        <f>_xlfn.IFERROR(VLOOKUP(D32,Código!$B$3:$C$77,2,0),"")</f>
      </c>
      <c r="F32" s="36"/>
      <c r="G32" s="38"/>
      <c r="H32" s="38"/>
      <c r="I32" s="5"/>
      <c r="J32" s="9"/>
    </row>
    <row r="33" spans="1:10" ht="15.75">
      <c r="A33" s="8">
        <v>31</v>
      </c>
      <c r="B33" s="5"/>
      <c r="C33" s="20"/>
      <c r="D33" s="5"/>
      <c r="E33" s="35">
        <f>_xlfn.IFERROR(VLOOKUP(D33,Código!$B$3:$C$77,2,0),"")</f>
      </c>
      <c r="F33" s="36"/>
      <c r="G33" s="38"/>
      <c r="H33" s="38"/>
      <c r="I33" s="5"/>
      <c r="J33" s="9"/>
    </row>
    <row r="34" spans="1:10" ht="15.75">
      <c r="A34" s="8">
        <v>32</v>
      </c>
      <c r="B34" s="5"/>
      <c r="C34" s="20"/>
      <c r="D34" s="5"/>
      <c r="E34" s="35">
        <f>_xlfn.IFERROR(VLOOKUP(D34,Código!$B$3:$C$77,2,0),"")</f>
      </c>
      <c r="F34" s="36"/>
      <c r="G34" s="38"/>
      <c r="H34" s="38"/>
      <c r="I34" s="5"/>
      <c r="J34" s="9"/>
    </row>
    <row r="35" spans="1:10" ht="15.75">
      <c r="A35" s="8">
        <v>33</v>
      </c>
      <c r="B35" s="5"/>
      <c r="C35" s="20"/>
      <c r="D35" s="5"/>
      <c r="E35" s="35">
        <f>_xlfn.IFERROR(VLOOKUP(D35,Código!$B$3:$C$77,2,0),"")</f>
      </c>
      <c r="F35" s="36"/>
      <c r="G35" s="38"/>
      <c r="H35" s="38"/>
      <c r="I35" s="5"/>
      <c r="J35" s="9"/>
    </row>
    <row r="36" spans="1:10" ht="15.75">
      <c r="A36" s="8">
        <v>34</v>
      </c>
      <c r="B36" s="5"/>
      <c r="C36" s="20"/>
      <c r="D36" s="5"/>
      <c r="E36" s="35">
        <f>_xlfn.IFERROR(VLOOKUP(D36,Código!$B$3:$C$77,2,0),"")</f>
      </c>
      <c r="F36" s="36"/>
      <c r="G36" s="38"/>
      <c r="H36" s="38"/>
      <c r="I36" s="5"/>
      <c r="J36" s="9"/>
    </row>
    <row r="37" spans="1:10" ht="15.75">
      <c r="A37" s="8">
        <v>35</v>
      </c>
      <c r="B37" s="5"/>
      <c r="C37" s="20"/>
      <c r="D37" s="5"/>
      <c r="E37" s="35">
        <f>_xlfn.IFERROR(VLOOKUP(D37,Código!$B$3:$C$77,2,0),"")</f>
      </c>
      <c r="F37" s="36"/>
      <c r="G37" s="38"/>
      <c r="H37" s="38"/>
      <c r="I37" s="5"/>
      <c r="J37" s="9"/>
    </row>
    <row r="38" spans="1:10" ht="15.75">
      <c r="A38" s="8">
        <v>36</v>
      </c>
      <c r="B38" s="5"/>
      <c r="C38" s="20"/>
      <c r="D38" s="5"/>
      <c r="E38" s="35">
        <f>_xlfn.IFERROR(VLOOKUP(D38,Código!$B$3:$C$77,2,0),"")</f>
      </c>
      <c r="F38" s="36"/>
      <c r="G38" s="38"/>
      <c r="H38" s="38"/>
      <c r="I38" s="5"/>
      <c r="J38" s="9"/>
    </row>
    <row r="39" spans="1:10" ht="15.75">
      <c r="A39" s="8">
        <v>37</v>
      </c>
      <c r="B39" s="5"/>
      <c r="C39" s="20"/>
      <c r="D39" s="5"/>
      <c r="E39" s="35">
        <f>_xlfn.IFERROR(VLOOKUP(D39,Código!$B$3:$C$77,2,0),"")</f>
      </c>
      <c r="F39" s="36"/>
      <c r="G39" s="38"/>
      <c r="H39" s="38"/>
      <c r="I39" s="5"/>
      <c r="J39" s="9"/>
    </row>
    <row r="40" spans="1:10" ht="15.75">
      <c r="A40" s="8">
        <v>38</v>
      </c>
      <c r="B40" s="5"/>
      <c r="C40" s="20"/>
      <c r="D40" s="5"/>
      <c r="E40" s="35">
        <f>_xlfn.IFERROR(VLOOKUP(D40,Código!$B$3:$C$77,2,0),"")</f>
      </c>
      <c r="F40" s="36"/>
      <c r="G40" s="38"/>
      <c r="H40" s="38"/>
      <c r="I40" s="5"/>
      <c r="J40" s="9"/>
    </row>
    <row r="41" spans="1:10" ht="15.75">
      <c r="A41" s="8">
        <v>39</v>
      </c>
      <c r="B41" s="5"/>
      <c r="C41" s="20"/>
      <c r="D41" s="5"/>
      <c r="E41" s="35">
        <f>_xlfn.IFERROR(VLOOKUP(D41,Código!$B$3:$C$77,2,0),"")</f>
      </c>
      <c r="F41" s="36"/>
      <c r="G41" s="38"/>
      <c r="H41" s="38"/>
      <c r="I41" s="5"/>
      <c r="J41" s="9"/>
    </row>
    <row r="42" spans="1:10" ht="15.75">
      <c r="A42" s="8">
        <v>40</v>
      </c>
      <c r="B42" s="5"/>
      <c r="C42" s="20"/>
      <c r="D42" s="5"/>
      <c r="E42" s="35">
        <f>_xlfn.IFERROR(VLOOKUP(D42,Código!$B$3:$C$77,2,0),"")</f>
      </c>
      <c r="F42" s="36"/>
      <c r="G42" s="38"/>
      <c r="H42" s="38"/>
      <c r="I42" s="5"/>
      <c r="J42" s="9"/>
    </row>
    <row r="43" spans="1:10" ht="15.75">
      <c r="A43" s="8">
        <v>41</v>
      </c>
      <c r="B43" s="5"/>
      <c r="C43" s="20"/>
      <c r="D43" s="5"/>
      <c r="E43" s="35">
        <f>_xlfn.IFERROR(VLOOKUP(D43,Código!$B$3:$C$77,2,0),"")</f>
      </c>
      <c r="F43" s="36"/>
      <c r="G43" s="38"/>
      <c r="H43" s="38"/>
      <c r="I43" s="5"/>
      <c r="J43" s="9"/>
    </row>
    <row r="44" spans="1:10" ht="15.75">
      <c r="A44" s="8">
        <v>42</v>
      </c>
      <c r="B44" s="5"/>
      <c r="C44" s="20"/>
      <c r="D44" s="5"/>
      <c r="E44" s="35">
        <f>_xlfn.IFERROR(VLOOKUP(D44,Código!$B$3:$C$77,2,0),"")</f>
      </c>
      <c r="F44" s="36"/>
      <c r="G44" s="38"/>
      <c r="H44" s="38"/>
      <c r="I44" s="5"/>
      <c r="J44" s="9"/>
    </row>
    <row r="45" spans="1:10" ht="15.75">
      <c r="A45" s="8">
        <v>43</v>
      </c>
      <c r="B45" s="5"/>
      <c r="C45" s="20"/>
      <c r="D45" s="5"/>
      <c r="E45" s="35">
        <f>_xlfn.IFERROR(VLOOKUP(D45,Código!$B$3:$C$77,2,0),"")</f>
      </c>
      <c r="F45" s="36"/>
      <c r="G45" s="38"/>
      <c r="H45" s="38"/>
      <c r="I45" s="5"/>
      <c r="J45" s="9"/>
    </row>
    <row r="46" spans="1:10" ht="15.75">
      <c r="A46" s="8">
        <v>44</v>
      </c>
      <c r="B46" s="5"/>
      <c r="C46" s="20"/>
      <c r="D46" s="5"/>
      <c r="E46" s="35">
        <f>_xlfn.IFERROR(VLOOKUP(D46,Código!$B$3:$C$77,2,0),"")</f>
      </c>
      <c r="F46" s="36"/>
      <c r="G46" s="38"/>
      <c r="H46" s="38"/>
      <c r="I46" s="5"/>
      <c r="J46" s="9"/>
    </row>
    <row r="47" spans="1:10" ht="15.75">
      <c r="A47" s="8">
        <v>45</v>
      </c>
      <c r="B47" s="5"/>
      <c r="C47" s="20"/>
      <c r="D47" s="5"/>
      <c r="E47" s="35">
        <f>_xlfn.IFERROR(VLOOKUP(D47,Código!$B$3:$C$77,2,0),"")</f>
      </c>
      <c r="F47" s="36"/>
      <c r="G47" s="38"/>
      <c r="H47" s="38"/>
      <c r="I47" s="5"/>
      <c r="J47" s="9"/>
    </row>
    <row r="48" spans="1:10" ht="15.75">
      <c r="A48" s="8">
        <v>46</v>
      </c>
      <c r="B48" s="5"/>
      <c r="C48" s="20"/>
      <c r="D48" s="5"/>
      <c r="E48" s="35">
        <f>_xlfn.IFERROR(VLOOKUP(D48,Código!$B$3:$C$77,2,0),"")</f>
      </c>
      <c r="F48" s="36"/>
      <c r="G48" s="38"/>
      <c r="H48" s="38"/>
      <c r="I48" s="5"/>
      <c r="J48" s="9"/>
    </row>
    <row r="49" spans="1:10" ht="15.75">
      <c r="A49" s="8">
        <v>47</v>
      </c>
      <c r="B49" s="5"/>
      <c r="C49" s="20"/>
      <c r="D49" s="5"/>
      <c r="E49" s="35">
        <f>_xlfn.IFERROR(VLOOKUP(D49,Código!$B$3:$C$77,2,0),"")</f>
      </c>
      <c r="F49" s="36"/>
      <c r="G49" s="38"/>
      <c r="H49" s="38"/>
      <c r="I49" s="5"/>
      <c r="J49" s="9"/>
    </row>
    <row r="50" spans="1:10" ht="15.75">
      <c r="A50" s="8">
        <v>48</v>
      </c>
      <c r="B50" s="5"/>
      <c r="C50" s="20"/>
      <c r="D50" s="5"/>
      <c r="E50" s="35">
        <f>_xlfn.IFERROR(VLOOKUP(D50,Código!$B$3:$C$77,2,0),"")</f>
      </c>
      <c r="F50" s="36"/>
      <c r="G50" s="38"/>
      <c r="H50" s="38"/>
      <c r="I50" s="5"/>
      <c r="J50" s="9"/>
    </row>
    <row r="51" spans="1:10" ht="15.75">
      <c r="A51" s="8">
        <v>49</v>
      </c>
      <c r="B51" s="5"/>
      <c r="C51" s="20"/>
      <c r="D51" s="5"/>
      <c r="E51" s="35">
        <f>_xlfn.IFERROR(VLOOKUP(D51,Código!$B$3:$C$77,2,0),"")</f>
      </c>
      <c r="F51" s="36"/>
      <c r="G51" s="38"/>
      <c r="H51" s="38"/>
      <c r="I51" s="5"/>
      <c r="J51" s="9"/>
    </row>
    <row r="52" spans="1:10" ht="16.5" thickBot="1">
      <c r="A52" s="10">
        <v>50</v>
      </c>
      <c r="B52" s="11"/>
      <c r="C52" s="21"/>
      <c r="D52" s="11"/>
      <c r="E52" s="43">
        <f>_xlfn.IFERROR(VLOOKUP(D52,Código!$B$3:$C$77,2,0),"")</f>
      </c>
      <c r="F52" s="37"/>
      <c r="G52" s="39"/>
      <c r="H52" s="39"/>
      <c r="I52" s="11"/>
      <c r="J52" s="12"/>
    </row>
  </sheetData>
  <sheetProtection/>
  <mergeCells count="1">
    <mergeCell ref="A1:J1"/>
  </mergeCells>
  <dataValidations count="1">
    <dataValidation type="list" allowBlank="1" showInputMessage="1" showErrorMessage="1" sqref="G3:G52">
      <formula1>"Caixa(s),Pacote(s),Palete(s),Par(es),Peça(s),Tambor(es),Unidade(s)"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1.7109375" style="0" bestFit="1" customWidth="1"/>
    <col min="2" max="2" width="9.421875" style="0" bestFit="1" customWidth="1"/>
    <col min="3" max="3" width="16.7109375" style="0" bestFit="1" customWidth="1"/>
    <col min="4" max="4" width="14.140625" style="0" bestFit="1" customWidth="1"/>
    <col min="5" max="5" width="14.7109375" style="74" bestFit="1" customWidth="1"/>
    <col min="6" max="6" width="13.28125" style="74" bestFit="1" customWidth="1"/>
    <col min="7" max="7" width="12.7109375" style="0" bestFit="1" customWidth="1"/>
    <col min="8" max="8" width="17.8515625" style="0" bestFit="1" customWidth="1"/>
  </cols>
  <sheetData>
    <row r="1" spans="1:8" ht="46.5">
      <c r="A1" s="76" t="s">
        <v>190</v>
      </c>
      <c r="B1" s="77"/>
      <c r="C1" s="77"/>
      <c r="D1" s="77"/>
      <c r="E1" s="77"/>
      <c r="F1" s="77"/>
      <c r="G1" s="77"/>
      <c r="H1" s="78"/>
    </row>
    <row r="2" spans="1:8" ht="15">
      <c r="A2" s="46" t="s">
        <v>191</v>
      </c>
      <c r="B2" s="75" t="s">
        <v>3</v>
      </c>
      <c r="C2" s="75" t="s">
        <v>195</v>
      </c>
      <c r="D2" s="75" t="s">
        <v>196</v>
      </c>
      <c r="E2" s="75" t="s">
        <v>192</v>
      </c>
      <c r="F2" s="75" t="s">
        <v>193</v>
      </c>
      <c r="G2" s="75" t="s">
        <v>194</v>
      </c>
      <c r="H2" s="79" t="s">
        <v>197</v>
      </c>
    </row>
    <row r="3" spans="1:8" ht="15">
      <c r="A3" s="80"/>
      <c r="B3" s="40"/>
      <c r="C3" s="40"/>
      <c r="D3" s="40"/>
      <c r="E3" s="82">
        <v>44246</v>
      </c>
      <c r="F3" s="82">
        <v>44260</v>
      </c>
      <c r="G3" s="40"/>
      <c r="H3" s="55"/>
    </row>
    <row r="4" spans="1:8" ht="15">
      <c r="A4" s="80"/>
      <c r="B4" s="40"/>
      <c r="C4" s="40"/>
      <c r="D4" s="40"/>
      <c r="E4" s="83"/>
      <c r="F4" s="83"/>
      <c r="G4" s="40"/>
      <c r="H4" s="55"/>
    </row>
    <row r="5" spans="1:8" ht="15">
      <c r="A5" s="80"/>
      <c r="B5" s="40"/>
      <c r="C5" s="40"/>
      <c r="D5" s="40"/>
      <c r="E5" s="83"/>
      <c r="F5" s="83"/>
      <c r="G5" s="40"/>
      <c r="H5" s="55"/>
    </row>
    <row r="6" spans="1:8" ht="15">
      <c r="A6" s="80"/>
      <c r="B6" s="40"/>
      <c r="C6" s="40"/>
      <c r="D6" s="40"/>
      <c r="E6" s="83"/>
      <c r="F6" s="83"/>
      <c r="G6" s="40"/>
      <c r="H6" s="55"/>
    </row>
    <row r="7" spans="1:8" ht="15">
      <c r="A7" s="80"/>
      <c r="B7" s="40"/>
      <c r="C7" s="40"/>
      <c r="D7" s="40"/>
      <c r="E7" s="83"/>
      <c r="F7" s="83"/>
      <c r="G7" s="40"/>
      <c r="H7" s="55"/>
    </row>
    <row r="8" spans="1:8" ht="15">
      <c r="A8" s="80"/>
      <c r="B8" s="40"/>
      <c r="C8" s="40"/>
      <c r="D8" s="40"/>
      <c r="E8" s="83"/>
      <c r="F8" s="83"/>
      <c r="G8" s="40"/>
      <c r="H8" s="55"/>
    </row>
    <row r="9" spans="1:8" ht="15">
      <c r="A9" s="80"/>
      <c r="B9" s="40"/>
      <c r="C9" s="40"/>
      <c r="D9" s="40"/>
      <c r="E9" s="83"/>
      <c r="F9" s="83"/>
      <c r="G9" s="40"/>
      <c r="H9" s="55"/>
    </row>
    <row r="10" spans="1:8" ht="15">
      <c r="A10" s="80"/>
      <c r="B10" s="40"/>
      <c r="C10" s="40"/>
      <c r="D10" s="40"/>
      <c r="E10" s="83"/>
      <c r="F10" s="83"/>
      <c r="G10" s="40"/>
      <c r="H10" s="55"/>
    </row>
    <row r="11" spans="1:8" ht="15">
      <c r="A11" s="80"/>
      <c r="B11" s="40"/>
      <c r="C11" s="40"/>
      <c r="D11" s="40"/>
      <c r="E11" s="83"/>
      <c r="F11" s="83"/>
      <c r="G11" s="40"/>
      <c r="H11" s="55"/>
    </row>
    <row r="12" spans="1:8" ht="15">
      <c r="A12" s="80"/>
      <c r="B12" s="40"/>
      <c r="C12" s="40"/>
      <c r="D12" s="40"/>
      <c r="E12" s="83"/>
      <c r="F12" s="83"/>
      <c r="G12" s="40"/>
      <c r="H12" s="55"/>
    </row>
    <row r="13" spans="1:8" ht="15">
      <c r="A13" s="80"/>
      <c r="B13" s="40"/>
      <c r="C13" s="40"/>
      <c r="D13" s="40"/>
      <c r="E13" s="83"/>
      <c r="F13" s="83"/>
      <c r="G13" s="40"/>
      <c r="H13" s="55"/>
    </row>
    <row r="14" spans="1:8" ht="15">
      <c r="A14" s="80"/>
      <c r="B14" s="40"/>
      <c r="C14" s="40"/>
      <c r="D14" s="40"/>
      <c r="E14" s="83"/>
      <c r="F14" s="83"/>
      <c r="G14" s="40"/>
      <c r="H14" s="55"/>
    </row>
    <row r="15" spans="1:8" ht="15">
      <c r="A15" s="80"/>
      <c r="B15" s="40"/>
      <c r="C15" s="40"/>
      <c r="D15" s="40"/>
      <c r="E15" s="83"/>
      <c r="F15" s="83"/>
      <c r="G15" s="40"/>
      <c r="H15" s="55"/>
    </row>
    <row r="16" spans="1:8" ht="15">
      <c r="A16" s="80"/>
      <c r="B16" s="40"/>
      <c r="C16" s="40"/>
      <c r="D16" s="40"/>
      <c r="E16" s="83"/>
      <c r="F16" s="83"/>
      <c r="G16" s="40"/>
      <c r="H16" s="55"/>
    </row>
    <row r="17" spans="1:8" ht="15">
      <c r="A17" s="80"/>
      <c r="B17" s="40"/>
      <c r="C17" s="40"/>
      <c r="D17" s="40"/>
      <c r="E17" s="83"/>
      <c r="F17" s="83"/>
      <c r="G17" s="40"/>
      <c r="H17" s="55"/>
    </row>
    <row r="18" spans="1:8" ht="15">
      <c r="A18" s="80"/>
      <c r="B18" s="40"/>
      <c r="C18" s="40"/>
      <c r="D18" s="40"/>
      <c r="E18" s="83"/>
      <c r="F18" s="83"/>
      <c r="G18" s="40"/>
      <c r="H18" s="55"/>
    </row>
    <row r="19" spans="1:8" ht="15">
      <c r="A19" s="80"/>
      <c r="B19" s="40"/>
      <c r="C19" s="40"/>
      <c r="D19" s="40"/>
      <c r="E19" s="83"/>
      <c r="F19" s="83"/>
      <c r="G19" s="40"/>
      <c r="H19" s="55"/>
    </row>
    <row r="20" spans="1:8" ht="15">
      <c r="A20" s="80"/>
      <c r="B20" s="40"/>
      <c r="C20" s="40"/>
      <c r="D20" s="40"/>
      <c r="E20" s="83"/>
      <c r="F20" s="83"/>
      <c r="G20" s="40"/>
      <c r="H20" s="55"/>
    </row>
    <row r="21" spans="1:8" ht="15">
      <c r="A21" s="80"/>
      <c r="B21" s="40"/>
      <c r="C21" s="40"/>
      <c r="D21" s="40"/>
      <c r="E21" s="83"/>
      <c r="F21" s="83"/>
      <c r="G21" s="40"/>
      <c r="H21" s="55"/>
    </row>
    <row r="22" spans="1:8" ht="15">
      <c r="A22" s="80"/>
      <c r="B22" s="40"/>
      <c r="C22" s="40"/>
      <c r="D22" s="40"/>
      <c r="E22" s="83"/>
      <c r="F22" s="83"/>
      <c r="G22" s="40"/>
      <c r="H22" s="55"/>
    </row>
    <row r="23" spans="1:8" ht="15">
      <c r="A23" s="80"/>
      <c r="B23" s="40"/>
      <c r="C23" s="40"/>
      <c r="D23" s="40"/>
      <c r="E23" s="83"/>
      <c r="F23" s="83"/>
      <c r="G23" s="40"/>
      <c r="H23" s="55"/>
    </row>
    <row r="24" spans="1:8" ht="15">
      <c r="A24" s="80"/>
      <c r="B24" s="40"/>
      <c r="C24" s="40"/>
      <c r="D24" s="40"/>
      <c r="E24" s="83"/>
      <c r="F24" s="83"/>
      <c r="G24" s="40"/>
      <c r="H24" s="55"/>
    </row>
    <row r="25" spans="1:8" ht="15">
      <c r="A25" s="80"/>
      <c r="B25" s="40"/>
      <c r="C25" s="40"/>
      <c r="D25" s="40"/>
      <c r="E25" s="83"/>
      <c r="F25" s="83"/>
      <c r="G25" s="40"/>
      <c r="H25" s="55"/>
    </row>
    <row r="26" spans="1:8" ht="15">
      <c r="A26" s="80"/>
      <c r="B26" s="40"/>
      <c r="C26" s="40"/>
      <c r="D26" s="40"/>
      <c r="E26" s="83"/>
      <c r="F26" s="83"/>
      <c r="G26" s="40"/>
      <c r="H26" s="55"/>
    </row>
    <row r="27" spans="1:8" ht="15">
      <c r="A27" s="80"/>
      <c r="B27" s="40"/>
      <c r="C27" s="40"/>
      <c r="D27" s="40"/>
      <c r="E27" s="83"/>
      <c r="F27" s="83"/>
      <c r="G27" s="40"/>
      <c r="H27" s="55"/>
    </row>
    <row r="28" spans="1:8" ht="15">
      <c r="A28" s="80"/>
      <c r="B28" s="40"/>
      <c r="C28" s="40"/>
      <c r="D28" s="40"/>
      <c r="E28" s="83"/>
      <c r="F28" s="83"/>
      <c r="G28" s="40"/>
      <c r="H28" s="55"/>
    </row>
    <row r="29" spans="1:8" ht="15">
      <c r="A29" s="80"/>
      <c r="B29" s="40"/>
      <c r="C29" s="40"/>
      <c r="D29" s="40"/>
      <c r="E29" s="83"/>
      <c r="F29" s="83"/>
      <c r="G29" s="40"/>
      <c r="H29" s="55"/>
    </row>
    <row r="30" spans="1:8" ht="15">
      <c r="A30" s="80"/>
      <c r="B30" s="40"/>
      <c r="C30" s="40"/>
      <c r="D30" s="40"/>
      <c r="E30" s="83"/>
      <c r="F30" s="83"/>
      <c r="G30" s="40"/>
      <c r="H30" s="55"/>
    </row>
    <row r="31" spans="1:8" ht="15">
      <c r="A31" s="80"/>
      <c r="B31" s="40"/>
      <c r="C31" s="40"/>
      <c r="D31" s="40"/>
      <c r="E31" s="83"/>
      <c r="F31" s="83"/>
      <c r="G31" s="40"/>
      <c r="H31" s="55"/>
    </row>
    <row r="32" spans="1:8" ht="15">
      <c r="A32" s="80"/>
      <c r="B32" s="40"/>
      <c r="C32" s="40"/>
      <c r="D32" s="40"/>
      <c r="E32" s="83"/>
      <c r="F32" s="83"/>
      <c r="G32" s="40"/>
      <c r="H32" s="55"/>
    </row>
    <row r="33" spans="1:8" ht="15">
      <c r="A33" s="80"/>
      <c r="B33" s="40"/>
      <c r="C33" s="40"/>
      <c r="D33" s="40"/>
      <c r="E33" s="83"/>
      <c r="F33" s="83"/>
      <c r="G33" s="40"/>
      <c r="H33" s="55"/>
    </row>
    <row r="34" spans="1:8" ht="15">
      <c r="A34" s="80"/>
      <c r="B34" s="40"/>
      <c r="C34" s="40"/>
      <c r="D34" s="40"/>
      <c r="E34" s="83"/>
      <c r="F34" s="83"/>
      <c r="G34" s="40"/>
      <c r="H34" s="55"/>
    </row>
    <row r="35" spans="1:8" ht="15">
      <c r="A35" s="80"/>
      <c r="B35" s="40"/>
      <c r="C35" s="40"/>
      <c r="D35" s="40"/>
      <c r="E35" s="83"/>
      <c r="F35" s="83"/>
      <c r="G35" s="40"/>
      <c r="H35" s="55"/>
    </row>
    <row r="36" spans="1:8" ht="15">
      <c r="A36" s="80"/>
      <c r="B36" s="40"/>
      <c r="C36" s="40"/>
      <c r="D36" s="40"/>
      <c r="E36" s="83"/>
      <c r="F36" s="83"/>
      <c r="G36" s="40"/>
      <c r="H36" s="55"/>
    </row>
    <row r="37" spans="1:8" ht="15">
      <c r="A37" s="80"/>
      <c r="B37" s="40"/>
      <c r="C37" s="40"/>
      <c r="D37" s="40"/>
      <c r="E37" s="83"/>
      <c r="F37" s="83"/>
      <c r="G37" s="40"/>
      <c r="H37" s="55"/>
    </row>
    <row r="38" spans="1:8" ht="15">
      <c r="A38" s="80"/>
      <c r="B38" s="40"/>
      <c r="C38" s="40"/>
      <c r="D38" s="40"/>
      <c r="E38" s="83"/>
      <c r="F38" s="83"/>
      <c r="G38" s="40"/>
      <c r="H38" s="55"/>
    </row>
    <row r="39" spans="1:8" ht="15">
      <c r="A39" s="80"/>
      <c r="B39" s="40"/>
      <c r="C39" s="40"/>
      <c r="D39" s="40"/>
      <c r="E39" s="83"/>
      <c r="F39" s="83"/>
      <c r="G39" s="40"/>
      <c r="H39" s="55"/>
    </row>
    <row r="40" spans="1:8" ht="15">
      <c r="A40" s="80"/>
      <c r="B40" s="40"/>
      <c r="C40" s="40"/>
      <c r="D40" s="40"/>
      <c r="E40" s="83"/>
      <c r="F40" s="83"/>
      <c r="G40" s="40"/>
      <c r="H40" s="55"/>
    </row>
    <row r="41" spans="1:8" ht="15">
      <c r="A41" s="80"/>
      <c r="B41" s="40"/>
      <c r="C41" s="40"/>
      <c r="D41" s="40"/>
      <c r="E41" s="83"/>
      <c r="F41" s="83"/>
      <c r="G41" s="40"/>
      <c r="H41" s="55"/>
    </row>
    <row r="42" spans="1:8" ht="15">
      <c r="A42" s="80"/>
      <c r="B42" s="40"/>
      <c r="C42" s="40"/>
      <c r="D42" s="40"/>
      <c r="E42" s="83"/>
      <c r="F42" s="83"/>
      <c r="G42" s="40"/>
      <c r="H42" s="55"/>
    </row>
    <row r="43" spans="1:8" ht="15">
      <c r="A43" s="80"/>
      <c r="B43" s="40"/>
      <c r="C43" s="40"/>
      <c r="D43" s="40"/>
      <c r="E43" s="83"/>
      <c r="F43" s="83"/>
      <c r="G43" s="40"/>
      <c r="H43" s="55"/>
    </row>
    <row r="44" spans="1:8" ht="15">
      <c r="A44" s="80"/>
      <c r="B44" s="40"/>
      <c r="C44" s="40"/>
      <c r="D44" s="40"/>
      <c r="E44" s="83"/>
      <c r="F44" s="83"/>
      <c r="G44" s="40"/>
      <c r="H44" s="55"/>
    </row>
    <row r="45" spans="1:8" ht="15">
      <c r="A45" s="80"/>
      <c r="B45" s="40"/>
      <c r="C45" s="40"/>
      <c r="D45" s="40"/>
      <c r="E45" s="83"/>
      <c r="F45" s="83"/>
      <c r="G45" s="40"/>
      <c r="H45" s="55"/>
    </row>
    <row r="46" spans="1:8" ht="15">
      <c r="A46" s="80"/>
      <c r="B46" s="40"/>
      <c r="C46" s="40"/>
      <c r="D46" s="40"/>
      <c r="E46" s="83"/>
      <c r="F46" s="83"/>
      <c r="G46" s="40"/>
      <c r="H46" s="55"/>
    </row>
    <row r="47" spans="1:8" ht="15">
      <c r="A47" s="80"/>
      <c r="B47" s="40"/>
      <c r="C47" s="40"/>
      <c r="D47" s="40"/>
      <c r="E47" s="83"/>
      <c r="F47" s="83"/>
      <c r="G47" s="40"/>
      <c r="H47" s="55"/>
    </row>
    <row r="48" spans="1:8" ht="15">
      <c r="A48" s="80"/>
      <c r="B48" s="40"/>
      <c r="C48" s="40"/>
      <c r="D48" s="40"/>
      <c r="E48" s="83"/>
      <c r="F48" s="83"/>
      <c r="G48" s="40"/>
      <c r="H48" s="55"/>
    </row>
    <row r="49" spans="1:8" ht="15">
      <c r="A49" s="80"/>
      <c r="B49" s="40"/>
      <c r="C49" s="40"/>
      <c r="D49" s="40"/>
      <c r="E49" s="83"/>
      <c r="F49" s="83"/>
      <c r="G49" s="40"/>
      <c r="H49" s="55"/>
    </row>
    <row r="50" spans="1:8" ht="15.75" thickBot="1">
      <c r="A50" s="81"/>
      <c r="B50" s="56"/>
      <c r="C50" s="56"/>
      <c r="D50" s="56"/>
      <c r="E50" s="84"/>
      <c r="F50" s="84"/>
      <c r="G50" s="56"/>
      <c r="H50" s="57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421875" style="0" bestFit="1" customWidth="1"/>
    <col min="2" max="2" width="12.00390625" style="0" bestFit="1" customWidth="1"/>
    <col min="3" max="3" width="63.7109375" style="25" bestFit="1" customWidth="1"/>
    <col min="4" max="4" width="11.57421875" style="0" bestFit="1" customWidth="1"/>
    <col min="5" max="5" width="11.8515625" style="0" bestFit="1" customWidth="1"/>
    <col min="6" max="6" width="12.7109375" style="0" bestFit="1" customWidth="1"/>
    <col min="7" max="7" width="13.421875" style="0" bestFit="1" customWidth="1"/>
  </cols>
  <sheetData>
    <row r="1" spans="1:7" ht="46.5">
      <c r="A1" s="67" t="s">
        <v>15</v>
      </c>
      <c r="B1" s="68"/>
      <c r="C1" s="68"/>
      <c r="D1" s="68"/>
      <c r="E1" s="68"/>
      <c r="F1" s="68"/>
      <c r="G1" s="69"/>
    </row>
    <row r="2" spans="1:7" ht="15">
      <c r="A2" s="29" t="s">
        <v>14</v>
      </c>
      <c r="B2" s="26" t="s">
        <v>11</v>
      </c>
      <c r="C2" s="26" t="s">
        <v>3</v>
      </c>
      <c r="D2" s="26" t="s">
        <v>16</v>
      </c>
      <c r="E2" s="26" t="s">
        <v>17</v>
      </c>
      <c r="F2" s="26" t="s">
        <v>18</v>
      </c>
      <c r="G2" s="30" t="s">
        <v>19</v>
      </c>
    </row>
    <row r="3" spans="1:7" ht="15">
      <c r="A3" s="31">
        <v>1</v>
      </c>
      <c r="B3" s="40" t="s">
        <v>118</v>
      </c>
      <c r="C3" s="28" t="str">
        <f>_xlfn.IFERROR(VLOOKUP(B3,Código!$B$3:$C$77,2,0),"")</f>
        <v>Refrigerante Coca Cola lata 350ml </v>
      </c>
      <c r="D3" s="27"/>
      <c r="E3" s="27"/>
      <c r="F3" s="27"/>
      <c r="G3" s="32"/>
    </row>
    <row r="4" spans="1:7" ht="15">
      <c r="A4" s="31">
        <v>2</v>
      </c>
      <c r="B4" s="40" t="s">
        <v>119</v>
      </c>
      <c r="C4" s="28" t="str">
        <f>_xlfn.IFERROR(VLOOKUP(B4,Código!$B$3:$C$77,2,0),"")</f>
        <v>Guaraná Antarctica lata 350ml</v>
      </c>
      <c r="D4" s="27"/>
      <c r="E4" s="27"/>
      <c r="F4" s="27"/>
      <c r="G4" s="32"/>
    </row>
    <row r="5" spans="1:7" ht="15">
      <c r="A5" s="31">
        <v>3</v>
      </c>
      <c r="B5" s="40" t="s">
        <v>120</v>
      </c>
      <c r="C5" s="28" t="str">
        <f>_xlfn.IFERROR(VLOOKUP(B5,Código!$B$3:$C$77,2,0),"")</f>
        <v>Coca Cola pet 2Litros</v>
      </c>
      <c r="D5" s="27"/>
      <c r="E5" s="27"/>
      <c r="F5" s="27"/>
      <c r="G5" s="32"/>
    </row>
    <row r="6" spans="1:7" ht="15">
      <c r="A6" s="31">
        <v>4</v>
      </c>
      <c r="B6" s="40" t="s">
        <v>121</v>
      </c>
      <c r="C6" s="28" t="str">
        <f>_xlfn.IFERROR(VLOOKUP(B6,Código!$B$3:$C$77,2,0),"")</f>
        <v>Coca Cola zero lata 350ml</v>
      </c>
      <c r="D6" s="27"/>
      <c r="E6" s="27"/>
      <c r="F6" s="27"/>
      <c r="G6" s="32"/>
    </row>
    <row r="7" spans="1:7" ht="15">
      <c r="A7" s="31">
        <v>5</v>
      </c>
      <c r="B7" s="40" t="s">
        <v>122</v>
      </c>
      <c r="C7" s="28" t="str">
        <f>_xlfn.IFERROR(VLOOKUP(B7,Código!$B$3:$C$77,2,0),"")</f>
        <v>Energético lata 250ml </v>
      </c>
      <c r="D7" s="27"/>
      <c r="E7" s="27"/>
      <c r="F7" s="27"/>
      <c r="G7" s="32"/>
    </row>
    <row r="8" spans="1:7" ht="15">
      <c r="A8" s="31">
        <v>6</v>
      </c>
      <c r="B8" s="40" t="s">
        <v>123</v>
      </c>
      <c r="C8" s="28" t="str">
        <f>_xlfn.IFERROR(VLOOKUP(B8,Código!$B$3:$C$77,2,0),"")</f>
        <v>Fanta laranja lata </v>
      </c>
      <c r="D8" s="27"/>
      <c r="E8" s="27"/>
      <c r="F8" s="27"/>
      <c r="G8" s="32"/>
    </row>
    <row r="9" spans="1:7" ht="15">
      <c r="A9" s="31">
        <v>7</v>
      </c>
      <c r="B9" s="40" t="s">
        <v>124</v>
      </c>
      <c r="C9" s="28" t="str">
        <f>_xlfn.IFERROR(VLOOKUP(B9,Código!$B$3:$C$77,2,0),"")</f>
        <v>Coca Cola pet 200ml</v>
      </c>
      <c r="D9" s="27"/>
      <c r="E9" s="27"/>
      <c r="F9" s="27"/>
      <c r="G9" s="32"/>
    </row>
    <row r="10" spans="1:7" ht="15">
      <c r="A10" s="31">
        <v>8</v>
      </c>
      <c r="B10" s="40" t="s">
        <v>125</v>
      </c>
      <c r="C10" s="28" t="str">
        <f>_xlfn.IFERROR(VLOOKUP(B10,Código!$B$3:$C$77,2,0),"")</f>
        <v>Refrigerante Schweppes Citrus lata 350ml</v>
      </c>
      <c r="D10" s="27"/>
      <c r="E10" s="27"/>
      <c r="F10" s="27"/>
      <c r="G10" s="32"/>
    </row>
    <row r="11" spans="1:7" ht="15">
      <c r="A11" s="31">
        <v>9</v>
      </c>
      <c r="B11" s="40" t="s">
        <v>126</v>
      </c>
      <c r="C11" s="28" t="str">
        <f>_xlfn.IFERROR(VLOOKUP(B11,Código!$B$3:$C$77,2,0),"")</f>
        <v>Água mineral natural pet 500/510ml</v>
      </c>
      <c r="D11" s="27"/>
      <c r="E11" s="27"/>
      <c r="F11" s="27"/>
      <c r="G11" s="32"/>
    </row>
    <row r="12" spans="1:7" ht="15">
      <c r="A12" s="31">
        <v>10</v>
      </c>
      <c r="B12" s="40" t="s">
        <v>127</v>
      </c>
      <c r="C12" s="28" t="str">
        <f>_xlfn.IFERROR(VLOOKUP(B12,Código!$B$3:$C$77,2,0),"")</f>
        <v>Água Tônica lata 350ml</v>
      </c>
      <c r="D12" s="27"/>
      <c r="E12" s="27"/>
      <c r="F12" s="27"/>
      <c r="G12" s="32"/>
    </row>
    <row r="13" spans="1:7" ht="15">
      <c r="A13" s="31">
        <v>11</v>
      </c>
      <c r="B13" s="45" t="s">
        <v>166</v>
      </c>
      <c r="C13" s="28" t="str">
        <f>_xlfn.IFERROR(VLOOKUP(B13,Código!$B$3:$C$77,2,0),"")</f>
        <v>Borracha plástica branca com capa unidade - Kaz</v>
      </c>
      <c r="D13" s="27"/>
      <c r="E13" s="27"/>
      <c r="F13" s="27"/>
      <c r="G13" s="32"/>
    </row>
    <row r="14" spans="1:7" ht="15">
      <c r="A14" s="31">
        <v>12</v>
      </c>
      <c r="B14" s="45" t="s">
        <v>167</v>
      </c>
      <c r="C14" s="28" t="str">
        <f>_xlfn.IFERROR(VLOOKUP(B14,Código!$B$3:$C$77,2,0),"")</f>
        <v>Borracha plástica branca N°40 unidade - Kaz</v>
      </c>
      <c r="D14" s="27"/>
      <c r="E14" s="27"/>
      <c r="F14" s="27"/>
      <c r="G14" s="32"/>
    </row>
    <row r="15" spans="1:7" ht="15">
      <c r="A15" s="31">
        <v>13</v>
      </c>
      <c r="B15" s="45" t="s">
        <v>168</v>
      </c>
      <c r="C15" s="28" t="str">
        <f>_xlfn.IFERROR(VLOOKUP(B15,Código!$B$3:$C$77,2,0),"")</f>
        <v>Borracha plástica branca TR Big unidade - Mercur</v>
      </c>
      <c r="D15" s="27"/>
      <c r="E15" s="27"/>
      <c r="F15" s="27"/>
      <c r="G15" s="32"/>
    </row>
    <row r="16" spans="1:7" ht="15">
      <c r="A16" s="31">
        <v>14</v>
      </c>
      <c r="B16" s="45" t="s">
        <v>169</v>
      </c>
      <c r="C16" s="28" t="str">
        <f>_xlfn.IFERROR(VLOOKUP(B16,Código!$B$3:$C$77,2,0),"")</f>
        <v>Borracha Branca Pequena pacote 2 unidades - FC Max/Faber Castell</v>
      </c>
      <c r="D16" s="27"/>
      <c r="E16" s="27"/>
      <c r="F16" s="27"/>
      <c r="G16" s="32"/>
    </row>
    <row r="17" spans="1:7" ht="15">
      <c r="A17" s="31">
        <v>15</v>
      </c>
      <c r="B17" s="45" t="s">
        <v>170</v>
      </c>
      <c r="C17" s="28" t="str">
        <f>_xlfn.IFERROR(VLOOKUP(B17,Código!$B$3:$C$77,2,0),"")</f>
        <v>Papel Sulfite A4 75g/m² pacote (500 folhas) - Allmax</v>
      </c>
      <c r="D17" s="27"/>
      <c r="E17" s="27"/>
      <c r="F17" s="27"/>
      <c r="G17" s="32"/>
    </row>
    <row r="18" spans="1:7" ht="15">
      <c r="A18" s="31">
        <v>16</v>
      </c>
      <c r="B18" s="45" t="s">
        <v>171</v>
      </c>
      <c r="C18" s="28" t="str">
        <f>_xlfn.IFERROR(VLOOKUP(B18,Código!$B$3:$C$77,2,0),"")</f>
        <v>Papel Sulfite A4 75g/m² pacote (500 folhas) - Status</v>
      </c>
      <c r="D18" s="27"/>
      <c r="E18" s="27"/>
      <c r="F18" s="27"/>
      <c r="G18" s="32"/>
    </row>
    <row r="19" spans="1:7" ht="15">
      <c r="A19" s="31">
        <v>17</v>
      </c>
      <c r="B19" s="45" t="s">
        <v>172</v>
      </c>
      <c r="C19" s="28" t="str">
        <f>_xlfn.IFERROR(VLOOKUP(B19,Código!$B$3:$C$77,2,0),"")</f>
        <v>Clips galvanizados nº 2 prata caixa 100 unidades - Kaz</v>
      </c>
      <c r="D19" s="27"/>
      <c r="E19" s="27"/>
      <c r="F19" s="27"/>
      <c r="G19" s="32"/>
    </row>
    <row r="20" spans="1:7" ht="15">
      <c r="A20" s="31">
        <v>18</v>
      </c>
      <c r="B20" s="45" t="s">
        <v>173</v>
      </c>
      <c r="C20" s="28" t="str">
        <f>_xlfn.IFERROR(VLOOKUP(B20,Código!$B$3:$C$77,2,0),"")</f>
        <v>Caneta esferográfica cor azul unidade - Bic Cristal</v>
      </c>
      <c r="D20" s="27"/>
      <c r="E20" s="27"/>
      <c r="F20" s="27"/>
      <c r="G20" s="32"/>
    </row>
    <row r="21" spans="1:7" ht="15">
      <c r="A21" s="31">
        <v>19</v>
      </c>
      <c r="B21" s="45" t="s">
        <v>174</v>
      </c>
      <c r="C21" s="28" t="str">
        <f>_xlfn.IFERROR(VLOOKUP(B21,Código!$B$3:$C$77,2,0),"")</f>
        <v>Cola bastão 10g - Pritt</v>
      </c>
      <c r="D21" s="27"/>
      <c r="E21" s="27"/>
      <c r="F21" s="27"/>
      <c r="G21" s="32"/>
    </row>
    <row r="22" spans="1:7" ht="15">
      <c r="A22" s="31">
        <v>20</v>
      </c>
      <c r="B22" s="45" t="s">
        <v>175</v>
      </c>
      <c r="C22" s="28" t="str">
        <f>_xlfn.IFERROR(VLOOKUP(B22,Código!$B$3:$C$77,2,0),"")</f>
        <v>Lápis Grafite corpo preto pacote 12 unidades - Faber Castell</v>
      </c>
      <c r="D22" s="27"/>
      <c r="E22" s="27"/>
      <c r="F22" s="27"/>
      <c r="G22" s="32"/>
    </row>
    <row r="23" spans="1:7" ht="15">
      <c r="A23" s="31">
        <v>21</v>
      </c>
      <c r="B23" s="45" t="s">
        <v>176</v>
      </c>
      <c r="C23" s="28" t="str">
        <f>_xlfn.IFERROR(VLOOKUP(B23,Código!$B$3:$C$77,2,0),"")</f>
        <v>Etiqueta lacre pacote 500 unidades - Diversas</v>
      </c>
      <c r="D23" s="27"/>
      <c r="E23" s="27"/>
      <c r="F23" s="27"/>
      <c r="G23" s="32"/>
    </row>
    <row r="24" spans="1:7" ht="15">
      <c r="A24" s="31">
        <v>22</v>
      </c>
      <c r="B24" s="45" t="s">
        <v>128</v>
      </c>
      <c r="C24" s="28" t="str">
        <f>_xlfn.IFERROR(VLOOKUP(B24,Código!$B$3:$C$77,2,0),"")</f>
        <v>Leite Desnatado Tetra Pak 1Litro - Italac</v>
      </c>
      <c r="D24" s="27"/>
      <c r="E24" s="27"/>
      <c r="F24" s="27"/>
      <c r="G24" s="32"/>
    </row>
    <row r="25" spans="1:7" ht="15">
      <c r="A25" s="31">
        <v>23</v>
      </c>
      <c r="B25" s="45" t="s">
        <v>132</v>
      </c>
      <c r="C25" s="28" t="str">
        <f>_xlfn.IFERROR(VLOOKUP(B25,Código!$B$3:$C$77,2,0),"")</f>
        <v>Leite Desnatado Tetra Pak 1Litro - Leco</v>
      </c>
      <c r="D25" s="27"/>
      <c r="E25" s="27"/>
      <c r="F25" s="27"/>
      <c r="G25" s="32"/>
    </row>
    <row r="26" spans="1:7" ht="15">
      <c r="A26" s="31">
        <v>24</v>
      </c>
      <c r="B26" s="45" t="s">
        <v>133</v>
      </c>
      <c r="C26" s="28" t="str">
        <f>_xlfn.IFERROR(VLOOKUP(B26,Código!$B$3:$C$77,2,0),"")</f>
        <v>Leite Desnatado Tetra Pak 1Litro - Paulista</v>
      </c>
      <c r="D26" s="27"/>
      <c r="E26" s="27"/>
      <c r="F26" s="27"/>
      <c r="G26" s="32"/>
    </row>
    <row r="27" spans="1:7" ht="15">
      <c r="A27" s="31">
        <v>25</v>
      </c>
      <c r="B27" s="45" t="s">
        <v>134</v>
      </c>
      <c r="C27" s="28" t="str">
        <f>_xlfn.IFERROR(VLOOKUP(B27,Código!$B$3:$C$77,2,0),"")</f>
        <v>Leite Desnatado Tetra Pak 1Litro - Jussara</v>
      </c>
      <c r="D27" s="27"/>
      <c r="E27" s="27"/>
      <c r="F27" s="27"/>
      <c r="G27" s="32"/>
    </row>
    <row r="28" spans="1:7" ht="15">
      <c r="A28" s="31">
        <v>26</v>
      </c>
      <c r="B28" s="45" t="s">
        <v>139</v>
      </c>
      <c r="C28" s="28" t="str">
        <f>_xlfn.IFERROR(VLOOKUP(B28,Código!$B$3:$C$77,2,0),"")</f>
        <v>Leite Desnatado Tetra Pak 1Litro - Bonolat</v>
      </c>
      <c r="D28" s="27"/>
      <c r="E28" s="27"/>
      <c r="F28" s="27"/>
      <c r="G28" s="32"/>
    </row>
    <row r="29" spans="1:7" ht="15">
      <c r="A29" s="31">
        <v>27</v>
      </c>
      <c r="B29" s="45" t="s">
        <v>140</v>
      </c>
      <c r="C29" s="28" t="str">
        <f>_xlfn.IFERROR(VLOOKUP(B29,Código!$B$3:$C$77,2,0),"")</f>
        <v>Leite Desnatado Tetra Pak 1Litro - Tirol</v>
      </c>
      <c r="D29" s="27"/>
      <c r="E29" s="27"/>
      <c r="F29" s="27"/>
      <c r="G29" s="32"/>
    </row>
    <row r="30" spans="1:7" ht="15">
      <c r="A30" s="31">
        <v>28</v>
      </c>
      <c r="B30" s="45" t="s">
        <v>141</v>
      </c>
      <c r="C30" s="28" t="str">
        <f>_xlfn.IFERROR(VLOOKUP(B30,Código!$B$3:$C$77,2,0),"")</f>
        <v>Leite Desnatado Tetra Pak 1Litro - Molico</v>
      </c>
      <c r="D30" s="27"/>
      <c r="E30" s="27"/>
      <c r="F30" s="27"/>
      <c r="G30" s="32"/>
    </row>
    <row r="31" spans="1:7" ht="15">
      <c r="A31" s="31">
        <v>29</v>
      </c>
      <c r="B31" s="45" t="s">
        <v>142</v>
      </c>
      <c r="C31" s="28" t="str">
        <f>_xlfn.IFERROR(VLOOKUP(B31,Código!$B$3:$C$77,2,0),"")</f>
        <v>Leite Desnatado Tetra Pak 1Litro - Parmalat</v>
      </c>
      <c r="D31" s="27"/>
      <c r="E31" s="27"/>
      <c r="F31" s="27"/>
      <c r="G31" s="32"/>
    </row>
    <row r="32" spans="1:7" ht="15">
      <c r="A32" s="31">
        <v>30</v>
      </c>
      <c r="B32" s="45" t="s">
        <v>110</v>
      </c>
      <c r="C32" s="28" t="str">
        <f>_xlfn.IFERROR(VLOOKUP(B32,Código!$B$3:$C$77,2,0),"")</f>
        <v>Água sanitária galão 5Litros - Larilimp</v>
      </c>
      <c r="D32" s="27"/>
      <c r="E32" s="27"/>
      <c r="F32" s="27"/>
      <c r="G32" s="32"/>
    </row>
    <row r="33" spans="1:7" ht="15">
      <c r="A33" s="31">
        <v>31</v>
      </c>
      <c r="B33" s="45" t="s">
        <v>111</v>
      </c>
      <c r="C33" s="28" t="str">
        <f>_xlfn.IFERROR(VLOOKUP(B33,Código!$B$3:$C$77,2,0),"")</f>
        <v>Água sanitária frasco 1Litro - Super Candida</v>
      </c>
      <c r="D33" s="27"/>
      <c r="E33" s="27"/>
      <c r="F33" s="27"/>
      <c r="G33" s="32"/>
    </row>
    <row r="34" spans="1:7" ht="15">
      <c r="A34" s="31">
        <v>32</v>
      </c>
      <c r="B34" s="45" t="s">
        <v>112</v>
      </c>
      <c r="C34" s="28" t="str">
        <f>_xlfn.IFERROR(VLOOKUP(B34,Código!$B$3:$C$77,2,0),"")</f>
        <v>Água sanitária galão 5Litros - Super Candida</v>
      </c>
      <c r="D34" s="27"/>
      <c r="E34" s="27"/>
      <c r="F34" s="27"/>
      <c r="G34" s="32"/>
    </row>
    <row r="35" spans="1:7" ht="15">
      <c r="A35" s="31">
        <v>33</v>
      </c>
      <c r="B35" s="45" t="s">
        <v>113</v>
      </c>
      <c r="C35" s="28" t="str">
        <f>_xlfn.IFERROR(VLOOKUP(B35,Código!$B$3:$C$77,2,0),"")</f>
        <v>Água sanitária frasco 2Litros - Super Candida</v>
      </c>
      <c r="D35" s="27"/>
      <c r="E35" s="27"/>
      <c r="F35" s="27"/>
      <c r="G35" s="32"/>
    </row>
    <row r="36" spans="1:7" ht="15">
      <c r="A36" s="31">
        <v>34</v>
      </c>
      <c r="B36" s="45" t="s">
        <v>114</v>
      </c>
      <c r="C36" s="28" t="str">
        <f>_xlfn.IFERROR(VLOOKUP(B36,Código!$B$3:$C$77,2,0),"")</f>
        <v>Água sanitária frasco 1Litro - Suprema</v>
      </c>
      <c r="D36" s="27"/>
      <c r="E36" s="27"/>
      <c r="F36" s="27"/>
      <c r="G36" s="32"/>
    </row>
    <row r="37" spans="1:7" ht="15">
      <c r="A37" s="31">
        <v>35</v>
      </c>
      <c r="B37" s="45" t="s">
        <v>115</v>
      </c>
      <c r="C37" s="28" t="str">
        <f>_xlfn.IFERROR(VLOOKUP(B37,Código!$B$3:$C$77,2,0),"")</f>
        <v>Água sanitária frasco 1Litro - Fuzetto</v>
      </c>
      <c r="D37" s="27"/>
      <c r="E37" s="27"/>
      <c r="F37" s="27"/>
      <c r="G37" s="32"/>
    </row>
    <row r="38" spans="1:7" ht="15">
      <c r="A38" s="31">
        <v>36</v>
      </c>
      <c r="B38" s="45" t="s">
        <v>116</v>
      </c>
      <c r="C38" s="28" t="str">
        <f>_xlfn.IFERROR(VLOOKUP(B38,Código!$B$3:$C$77,2,0),"")</f>
        <v>Água sanitária galão 5Litros - D'Visão</v>
      </c>
      <c r="D38" s="27"/>
      <c r="E38" s="27"/>
      <c r="F38" s="27"/>
      <c r="G38" s="32"/>
    </row>
    <row r="39" spans="1:7" ht="15">
      <c r="A39" s="31">
        <v>37</v>
      </c>
      <c r="B39" s="45" t="s">
        <v>149</v>
      </c>
      <c r="C39" s="28" t="str">
        <f>_xlfn.IFERROR(VLOOKUP(B39,Código!$B$3:$C$77,2,0),"")</f>
        <v>Álcool líquido antisséptico 70° frasco 1Litro - Itajá</v>
      </c>
      <c r="D39" s="27"/>
      <c r="E39" s="27"/>
      <c r="F39" s="27"/>
      <c r="G39" s="32"/>
    </row>
    <row r="40" spans="1:7" ht="15">
      <c r="A40" s="31">
        <v>38</v>
      </c>
      <c r="B40" s="45" t="s">
        <v>150</v>
      </c>
      <c r="C40" s="28" t="str">
        <f>_xlfn.IFERROR(VLOOKUP(B40,Código!$B$3:$C$77,2,0),"")</f>
        <v>Limpador Multiuso Tradicional frasco 500ml - Veja Gold</v>
      </c>
      <c r="D40" s="27"/>
      <c r="E40" s="27"/>
      <c r="F40" s="27"/>
      <c r="G40" s="32"/>
    </row>
    <row r="41" spans="1:7" ht="15">
      <c r="A41" s="31">
        <v>39</v>
      </c>
      <c r="B41" s="45" t="s">
        <v>151</v>
      </c>
      <c r="C41" s="28" t="str">
        <f>_xlfn.IFERROR(VLOOKUP(B41,Código!$B$3:$C$77,2,0),"")</f>
        <v>Álcool líquido 70º 1Litro - Adata</v>
      </c>
      <c r="D41" s="27"/>
      <c r="E41" s="27"/>
      <c r="F41" s="27"/>
      <c r="G41" s="32"/>
    </row>
    <row r="42" spans="1:7" ht="15">
      <c r="A42" s="31">
        <v>40</v>
      </c>
      <c r="B42" s="45" t="s">
        <v>152</v>
      </c>
      <c r="C42" s="28" t="str">
        <f>_xlfn.IFERROR(VLOOKUP(B42,Código!$B$3:$C$77,2,0),"")</f>
        <v>Limpador Multiuso Tradicional frasco 500ml - Facilit/Fuzetto</v>
      </c>
      <c r="D42" s="27"/>
      <c r="E42" s="27"/>
      <c r="F42" s="27"/>
      <c r="G42" s="32"/>
    </row>
    <row r="43" spans="1:7" ht="15">
      <c r="A43" s="31">
        <v>41</v>
      </c>
      <c r="B43" s="45" t="s">
        <v>153</v>
      </c>
      <c r="C43" s="28" t="str">
        <f>_xlfn.IFERROR(VLOOKUP(B43,Código!$B$3:$C$77,2,0),"")</f>
        <v>Limpa vidros com álcool frasco 500ml - Veja/vidrex</v>
      </c>
      <c r="D43" s="27"/>
      <c r="E43" s="27"/>
      <c r="F43" s="27"/>
      <c r="G43" s="32"/>
    </row>
    <row r="44" spans="1:7" ht="15">
      <c r="A44" s="31">
        <v>42</v>
      </c>
      <c r="B44" s="45" t="s">
        <v>154</v>
      </c>
      <c r="C44" s="28" t="str">
        <f>_xlfn.IFERROR(VLOOKUP(B44,Código!$B$3:$C$77,2,0),"")</f>
        <v>Limpador Multiuso Campestre frasco 500ml - Veja</v>
      </c>
      <c r="D44" s="27"/>
      <c r="E44" s="27"/>
      <c r="F44" s="27"/>
      <c r="G44" s="32"/>
    </row>
    <row r="45" spans="1:7" ht="15">
      <c r="A45" s="31">
        <v>43</v>
      </c>
      <c r="B45" s="45" t="s">
        <v>59</v>
      </c>
      <c r="C45" s="28" t="str">
        <f>_xlfn.IFERROR(VLOOKUP(B45,Código!$B$3:$C$77,2,0),"")</f>
        <v>Achocolatado em Pó lata 400g - Nescau</v>
      </c>
      <c r="D45" s="27"/>
      <c r="E45" s="27"/>
      <c r="F45" s="27"/>
      <c r="G45" s="32"/>
    </row>
    <row r="46" spans="1:7" ht="15">
      <c r="A46" s="31">
        <v>44</v>
      </c>
      <c r="B46" s="45" t="s">
        <v>60</v>
      </c>
      <c r="C46" s="28" t="str">
        <f>_xlfn.IFERROR(VLOOKUP(B46,Código!$B$3:$C$77,2,0),"")</f>
        <v>Achocolatado em Pó pote 400g - Toddy</v>
      </c>
      <c r="D46" s="27"/>
      <c r="E46" s="27"/>
      <c r="F46" s="27"/>
      <c r="G46" s="32"/>
    </row>
    <row r="47" spans="1:7" ht="15">
      <c r="A47" s="31">
        <v>45</v>
      </c>
      <c r="B47" s="45" t="s">
        <v>61</v>
      </c>
      <c r="C47" s="28" t="str">
        <f>_xlfn.IFERROR(VLOOKUP(B47,Código!$B$3:$C$77,2,0),"")</f>
        <v>Achocolatado em pó pacote 2kg - Nescau</v>
      </c>
      <c r="D47" s="27"/>
      <c r="E47" s="27"/>
      <c r="F47" s="27"/>
      <c r="G47" s="32"/>
    </row>
    <row r="48" spans="1:7" ht="15">
      <c r="A48" s="31">
        <v>46</v>
      </c>
      <c r="B48" s="45" t="s">
        <v>62</v>
      </c>
      <c r="C48" s="28" t="str">
        <f>_xlfn.IFERROR(VLOOKUP(B48,Código!$B$3:$C$77,2,0),"")</f>
        <v>Creme Culinário Tetra Pak 1kg - Elegê</v>
      </c>
      <c r="D48" s="27"/>
      <c r="E48" s="27"/>
      <c r="F48" s="27"/>
      <c r="G48" s="32"/>
    </row>
    <row r="49" spans="1:7" ht="15">
      <c r="A49" s="31">
        <v>47</v>
      </c>
      <c r="B49" s="45" t="s">
        <v>63</v>
      </c>
      <c r="C49" s="28" t="str">
        <f>_xlfn.IFERROR(VLOOKUP(B49,Código!$B$3:$C$77,2,0),"")</f>
        <v>Achocolatado em Pó caixa 2kg - Toddy</v>
      </c>
      <c r="D49" s="27"/>
      <c r="E49" s="27"/>
      <c r="F49" s="27"/>
      <c r="G49" s="32"/>
    </row>
    <row r="50" spans="1:7" ht="15">
      <c r="A50" s="31">
        <v>48</v>
      </c>
      <c r="B50" s="45" t="s">
        <v>64</v>
      </c>
      <c r="C50" s="28" t="str">
        <f>_xlfn.IFERROR(VLOOKUP(B50,Código!$B$3:$C$77,2,0),"")</f>
        <v>Chocolate em pó 50% cacau pacote 1,05kg - Harald/Melken</v>
      </c>
      <c r="D50" s="27"/>
      <c r="E50" s="27"/>
      <c r="F50" s="27"/>
      <c r="G50" s="32"/>
    </row>
    <row r="51" spans="1:7" ht="15">
      <c r="A51" s="31">
        <v>49</v>
      </c>
      <c r="B51" s="45" t="s">
        <v>65</v>
      </c>
      <c r="C51" s="28" t="str">
        <f>_xlfn.IFERROR(VLOOKUP(B51,Código!$B$3:$C$77,2,0),"")</f>
        <v>Base Culinária Tetra Pak 1kg - Elegê</v>
      </c>
      <c r="D51" s="27"/>
      <c r="E51" s="27"/>
      <c r="F51" s="27"/>
      <c r="G51" s="32"/>
    </row>
    <row r="52" spans="1:7" ht="15">
      <c r="A52" s="31">
        <v>50</v>
      </c>
      <c r="B52" s="45" t="s">
        <v>66</v>
      </c>
      <c r="C52" s="28" t="str">
        <f>_xlfn.IFERROR(VLOOKUP(B52,Código!$B$3:$C$77,2,0),"")</f>
        <v>Achocolatado em Pó pacote 400g - Italac</v>
      </c>
      <c r="D52" s="27"/>
      <c r="E52" s="27"/>
      <c r="F52" s="27"/>
      <c r="G52" s="32"/>
    </row>
    <row r="53" spans="1:7" ht="15">
      <c r="A53" s="31">
        <v>51</v>
      </c>
      <c r="B53" s="45" t="s">
        <v>67</v>
      </c>
      <c r="C53" s="28" t="str">
        <f>_xlfn.IFERROR(VLOOKUP(B53,Código!$B$3:$C$77,2,0),"")</f>
        <v>Achocolatado em Pó pote 800g - Toddy</v>
      </c>
      <c r="D53" s="40"/>
      <c r="E53" s="40"/>
      <c r="F53" s="40"/>
      <c r="G53" s="55"/>
    </row>
    <row r="54" spans="1:7" ht="15">
      <c r="A54" s="31">
        <v>52</v>
      </c>
      <c r="B54" s="45" t="s">
        <v>68</v>
      </c>
      <c r="C54" s="28" t="str">
        <f>_xlfn.IFERROR(VLOOKUP(B54,Código!$B$3:$C$77,2,0),"")</f>
        <v>Achocolatado em Pó pacote 1,2kg - Nescau 2.0</v>
      </c>
      <c r="D54" s="40"/>
      <c r="E54" s="40"/>
      <c r="F54" s="40"/>
      <c r="G54" s="55"/>
    </row>
    <row r="55" spans="1:7" ht="15">
      <c r="A55" s="31">
        <v>53</v>
      </c>
      <c r="B55" s="45" t="s">
        <v>69</v>
      </c>
      <c r="C55" s="28" t="str">
        <f>_xlfn.IFERROR(VLOOKUP(B55,Código!$B$3:$C$77,2,0),"")</f>
        <v>Achocolatado em Pó pacote 1,010kg - Italac</v>
      </c>
      <c r="D55" s="40"/>
      <c r="E55" s="40"/>
      <c r="F55" s="40"/>
      <c r="G55" s="55"/>
    </row>
    <row r="56" spans="1:7" ht="15">
      <c r="A56" s="31">
        <v>54</v>
      </c>
      <c r="B56" s="45" t="s">
        <v>70</v>
      </c>
      <c r="C56" s="28" t="str">
        <f>_xlfn.IFERROR(VLOOKUP(B56,Código!$B$3:$C$77,2,0),"")</f>
        <v>Chocolate em pó 50% cacau pacote 2kg</v>
      </c>
      <c r="D56" s="40"/>
      <c r="E56" s="40"/>
      <c r="F56" s="40"/>
      <c r="G56" s="55"/>
    </row>
    <row r="57" spans="1:7" ht="15">
      <c r="A57" s="31">
        <v>55</v>
      </c>
      <c r="B57" s="45" t="s">
        <v>71</v>
      </c>
      <c r="C57" s="28" t="str">
        <f>_xlfn.IFERROR(VLOOKUP(B57,Código!$B$3:$C$77,2,0),"")</f>
        <v>Açúcar cristal pacote 1kg - União</v>
      </c>
      <c r="D57" s="40"/>
      <c r="E57" s="40"/>
      <c r="F57" s="40"/>
      <c r="G57" s="55"/>
    </row>
    <row r="58" spans="1:7" ht="15">
      <c r="A58" s="31">
        <v>56</v>
      </c>
      <c r="B58" s="45" t="s">
        <v>72</v>
      </c>
      <c r="C58" s="28" t="str">
        <f>_xlfn.IFERROR(VLOOKUP(B58,Código!$B$3:$C$77,2,0),"")</f>
        <v>Açúcar Demerara Naturale pacote 1kg - União</v>
      </c>
      <c r="D58" s="40"/>
      <c r="E58" s="40"/>
      <c r="F58" s="40"/>
      <c r="G58" s="55"/>
    </row>
    <row r="59" spans="1:7" ht="15">
      <c r="A59" s="31">
        <v>57</v>
      </c>
      <c r="B59" s="45" t="s">
        <v>73</v>
      </c>
      <c r="C59" s="28" t="str">
        <f>_xlfn.IFERROR(VLOOKUP(B59,Código!$B$3:$C$77,2,0),"")</f>
        <v>Açúcar cristal orgânico pacote 1kg - União</v>
      </c>
      <c r="D59" s="40"/>
      <c r="E59" s="40"/>
      <c r="F59" s="40"/>
      <c r="G59" s="55"/>
    </row>
    <row r="60" spans="1:7" ht="15">
      <c r="A60" s="31">
        <v>58</v>
      </c>
      <c r="B60" s="45" t="s">
        <v>74</v>
      </c>
      <c r="C60" s="28" t="str">
        <f>_xlfn.IFERROR(VLOOKUP(B60,Código!$B$3:$C$77,2,0),"")</f>
        <v>Açúcar cristal pacote 2kg - Colombo</v>
      </c>
      <c r="D60" s="40"/>
      <c r="E60" s="40"/>
      <c r="F60" s="40"/>
      <c r="G60" s="55"/>
    </row>
    <row r="61" spans="1:7" ht="15">
      <c r="A61" s="31">
        <v>59</v>
      </c>
      <c r="B61" s="45" t="s">
        <v>75</v>
      </c>
      <c r="C61" s="28" t="str">
        <f>_xlfn.IFERROR(VLOOKUP(B61,Código!$B$3:$C$77,2,0),"")</f>
        <v>Açúcar Orgânico Demerara pacote 1kg - Native</v>
      </c>
      <c r="D61" s="40"/>
      <c r="E61" s="40"/>
      <c r="F61" s="40"/>
      <c r="G61" s="55"/>
    </row>
    <row r="62" spans="1:7" ht="15">
      <c r="A62" s="31">
        <v>60</v>
      </c>
      <c r="B62" s="45" t="s">
        <v>76</v>
      </c>
      <c r="C62" s="28" t="str">
        <f>_xlfn.IFERROR(VLOOKUP(B62,Código!$B$3:$C$77,2,0),"")</f>
        <v>Açúcar cristal de coco a granel por Kg - Empório Gênova</v>
      </c>
      <c r="D62" s="40"/>
      <c r="E62" s="40"/>
      <c r="F62" s="40"/>
      <c r="G62" s="55"/>
    </row>
    <row r="63" spans="1:7" ht="15">
      <c r="A63" s="31">
        <v>61</v>
      </c>
      <c r="B63" s="45" t="s">
        <v>77</v>
      </c>
      <c r="C63" s="28" t="str">
        <f>_xlfn.IFERROR(VLOOKUP(B63,Código!$B$3:$C$77,2,0),"")</f>
        <v>Açúcar cristal pacote 1kg - Guarani</v>
      </c>
      <c r="D63" s="40"/>
      <c r="E63" s="40"/>
      <c r="F63" s="40"/>
      <c r="G63" s="55"/>
    </row>
    <row r="64" spans="1:7" ht="15">
      <c r="A64" s="31">
        <v>62</v>
      </c>
      <c r="B64" s="45" t="s">
        <v>78</v>
      </c>
      <c r="C64" s="28" t="str">
        <f>_xlfn.IFERROR(VLOOKUP(B64,Código!$B$3:$C$77,2,0),"")</f>
        <v>Açúcar cristal orgânico caixa 40 unidades de 5/6g - União</v>
      </c>
      <c r="D64" s="40"/>
      <c r="E64" s="40"/>
      <c r="F64" s="40"/>
      <c r="G64" s="55"/>
    </row>
    <row r="65" spans="1:7" ht="15">
      <c r="A65" s="31">
        <v>63</v>
      </c>
      <c r="B65" s="45" t="s">
        <v>79</v>
      </c>
      <c r="C65" s="28" t="str">
        <f>_xlfn.IFERROR(VLOOKUP(B65,Código!$B$3:$C$77,2,0),"")</f>
        <v>Açúcar cristal em sachês unidades de 5/6g - Caravelas/Usina Colombo</v>
      </c>
      <c r="D65" s="40"/>
      <c r="E65" s="40"/>
      <c r="F65" s="40"/>
      <c r="G65" s="55"/>
    </row>
    <row r="66" spans="1:7" ht="15">
      <c r="A66" s="31">
        <v>64</v>
      </c>
      <c r="B66" s="45" t="s">
        <v>80</v>
      </c>
      <c r="C66" s="28" t="str">
        <f>_xlfn.IFERROR(VLOOKUP(B66,Código!$B$3:$C$77,2,0),"")</f>
        <v>Açúcar cristal orgânico mascavo em sachês unidades de 4/6g - Native</v>
      </c>
      <c r="D66" s="40"/>
      <c r="E66" s="40"/>
      <c r="F66" s="40"/>
      <c r="G66" s="55"/>
    </row>
    <row r="67" spans="1:7" ht="15">
      <c r="A67" s="31">
        <v>65</v>
      </c>
      <c r="B67" s="45" t="s">
        <v>88</v>
      </c>
      <c r="C67" s="28" t="str">
        <f>_xlfn.IFERROR(VLOOKUP(B67,Código!$B$3:$C$77,2,0),"")</f>
        <v>Arroz arbóreo pacote 1kg - Di Salerno</v>
      </c>
      <c r="D67" s="40"/>
      <c r="E67" s="40"/>
      <c r="F67" s="40"/>
      <c r="G67" s="55"/>
    </row>
    <row r="68" spans="1:7" ht="15">
      <c r="A68" s="31">
        <v>66</v>
      </c>
      <c r="B68" s="45" t="s">
        <v>89</v>
      </c>
      <c r="C68" s="28" t="str">
        <f>_xlfn.IFERROR(VLOOKUP(B68,Código!$B$3:$C$77,2,0),"")</f>
        <v>Arroz arbóreo pacote 1kg - Di Castelli</v>
      </c>
      <c r="D68" s="40"/>
      <c r="E68" s="40"/>
      <c r="F68" s="40"/>
      <c r="G68" s="55"/>
    </row>
    <row r="69" spans="1:7" ht="15">
      <c r="A69" s="31">
        <v>67</v>
      </c>
      <c r="B69" s="45" t="s">
        <v>90</v>
      </c>
      <c r="C69" s="28" t="str">
        <f>_xlfn.IFERROR(VLOOKUP(B69,Código!$B$3:$C$77,2,0),"")</f>
        <v>Arroz arbóreo pacote 1kg - La Pastina</v>
      </c>
      <c r="D69" s="40"/>
      <c r="E69" s="40"/>
      <c r="F69" s="40"/>
      <c r="G69" s="55"/>
    </row>
    <row r="70" spans="1:7" ht="15">
      <c r="A70" s="31">
        <v>68</v>
      </c>
      <c r="B70" s="45" t="s">
        <v>91</v>
      </c>
      <c r="C70" s="28" t="str">
        <f>_xlfn.IFERROR(VLOOKUP(B70,Código!$B$3:$C$77,2,0),"")</f>
        <v>Arroz Cateto pacote 500g - Caldo Bom</v>
      </c>
      <c r="D70" s="40"/>
      <c r="E70" s="40"/>
      <c r="F70" s="40"/>
      <c r="G70" s="55"/>
    </row>
    <row r="71" spans="1:7" ht="15">
      <c r="A71" s="31">
        <v>69</v>
      </c>
      <c r="B71" s="45" t="s">
        <v>92</v>
      </c>
      <c r="C71" s="28" t="str">
        <f>_xlfn.IFERROR(VLOOKUP(B71,Código!$B$3:$C$77,2,0),"")</f>
        <v>Arroz Integral Tipo 1 pacote 500g - Caldo Bom</v>
      </c>
      <c r="D71" s="40"/>
      <c r="E71" s="40"/>
      <c r="F71" s="40"/>
      <c r="G71" s="55"/>
    </row>
    <row r="72" spans="1:7" ht="15">
      <c r="A72" s="31">
        <v>70</v>
      </c>
      <c r="B72" s="45" t="s">
        <v>93</v>
      </c>
      <c r="C72" s="28" t="str">
        <f>_xlfn.IFERROR(VLOOKUP(B72,Código!$B$3:$C$77,2,0),"")</f>
        <v>Arroz arbóreo pacote 1kg - Fontana Forniello</v>
      </c>
      <c r="D72" s="40"/>
      <c r="E72" s="40"/>
      <c r="F72" s="40"/>
      <c r="G72" s="55"/>
    </row>
    <row r="73" spans="1:7" ht="15">
      <c r="A73" s="31">
        <v>71</v>
      </c>
      <c r="B73" s="45" t="s">
        <v>94</v>
      </c>
      <c r="C73" s="28" t="str">
        <f>_xlfn.IFERROR(VLOOKUP(B73,Código!$B$3:$C$77,2,0),"")</f>
        <v>Arroz Carnaroli pacote 500g - Caldo Bom</v>
      </c>
      <c r="D73" s="40"/>
      <c r="E73" s="40"/>
      <c r="F73" s="40"/>
      <c r="G73" s="55"/>
    </row>
    <row r="74" spans="1:7" ht="15">
      <c r="A74" s="31">
        <v>72</v>
      </c>
      <c r="B74" s="45" t="s">
        <v>99</v>
      </c>
      <c r="C74" s="28" t="str">
        <f>_xlfn.IFERROR(VLOOKUP(B74,Código!$B$3:$C$77,2,0),"")</f>
        <v>Arroz tipo 1 pacote 5kg - Camil</v>
      </c>
      <c r="D74" s="40"/>
      <c r="E74" s="40"/>
      <c r="F74" s="40"/>
      <c r="G74" s="55"/>
    </row>
    <row r="75" spans="1:7" ht="15">
      <c r="A75" s="31">
        <v>73</v>
      </c>
      <c r="B75" s="45" t="s">
        <v>100</v>
      </c>
      <c r="C75" s="28" t="str">
        <f>_xlfn.IFERROR(VLOOKUP(B75,Código!$B$3:$C$77,2,0),"")</f>
        <v>Arroz tipo 1 pacote 5kg - Namorado</v>
      </c>
      <c r="D75" s="40"/>
      <c r="E75" s="40"/>
      <c r="F75" s="40"/>
      <c r="G75" s="55"/>
    </row>
    <row r="76" spans="1:7" ht="15">
      <c r="A76" s="31">
        <v>74</v>
      </c>
      <c r="B76" s="45" t="s">
        <v>101</v>
      </c>
      <c r="C76" s="28" t="str">
        <f>_xlfn.IFERROR(VLOOKUP(B76,Código!$B$3:$C$77,2,0),"")</f>
        <v>Arroz tipo 1 pacote 5kg - Solito</v>
      </c>
      <c r="D76" s="40"/>
      <c r="E76" s="40"/>
      <c r="F76" s="40"/>
      <c r="G76" s="55"/>
    </row>
    <row r="77" spans="1:7" ht="15.75" thickBot="1">
      <c r="A77" s="33">
        <v>75</v>
      </c>
      <c r="B77" s="50" t="s">
        <v>102</v>
      </c>
      <c r="C77" s="34" t="str">
        <f>_xlfn.IFERROR(VLOOKUP(B77,Código!$B$3:$C$77,2,0),"")</f>
        <v>Arroz tipo 1 pacote 1kg - Camil</v>
      </c>
      <c r="D77" s="56"/>
      <c r="E77" s="56"/>
      <c r="F77" s="56"/>
      <c r="G77" s="57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bestFit="1" customWidth="1"/>
    <col min="2" max="2" width="8.421875" style="1" bestFit="1" customWidth="1"/>
    <col min="3" max="3" width="11.8515625" style="1" bestFit="1" customWidth="1"/>
    <col min="4" max="4" width="54.00390625" style="1" bestFit="1" customWidth="1"/>
    <col min="5" max="5" width="9.00390625" style="2" bestFit="1" customWidth="1"/>
    <col min="6" max="6" width="11.140625" style="2" bestFit="1" customWidth="1"/>
    <col min="7" max="7" width="11.00390625" style="2" bestFit="1" customWidth="1"/>
    <col min="8" max="9" width="11.8515625" style="1" bestFit="1" customWidth="1"/>
    <col min="10" max="10" width="12.7109375" style="2" bestFit="1" customWidth="1"/>
    <col min="11" max="11" width="15.28125" style="1" bestFit="1" customWidth="1"/>
    <col min="12" max="16384" width="9.140625" style="1" customWidth="1"/>
  </cols>
  <sheetData>
    <row r="1" spans="1:11" ht="46.5">
      <c r="A1" s="67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5.75">
      <c r="A2" s="6" t="s">
        <v>14</v>
      </c>
      <c r="B2" s="4" t="s">
        <v>35</v>
      </c>
      <c r="C2" s="4" t="s">
        <v>11</v>
      </c>
      <c r="D2" s="4" t="s">
        <v>7</v>
      </c>
      <c r="E2" s="4" t="s">
        <v>13</v>
      </c>
      <c r="F2" s="4" t="s">
        <v>21</v>
      </c>
      <c r="G2" s="4" t="s">
        <v>180</v>
      </c>
      <c r="H2" s="4" t="s">
        <v>4</v>
      </c>
      <c r="I2" s="4" t="s">
        <v>8</v>
      </c>
      <c r="J2" s="4" t="s">
        <v>179</v>
      </c>
      <c r="K2" s="54" t="s">
        <v>184</v>
      </c>
    </row>
    <row r="3" spans="1:11" ht="15.75">
      <c r="A3" s="8">
        <v>1</v>
      </c>
      <c r="B3" s="5"/>
      <c r="C3" s="40" t="s">
        <v>118</v>
      </c>
      <c r="D3" s="5" t="str">
        <f>_xlfn.IFERROR(VLOOKUP(C3,Código!$B$3:$C$77,2,0),"")</f>
        <v>Refrigerante Coca Cola lata 350ml </v>
      </c>
      <c r="E3" s="36">
        <v>1124</v>
      </c>
      <c r="F3" s="36" t="s">
        <v>178</v>
      </c>
      <c r="G3" s="38" t="s">
        <v>181</v>
      </c>
      <c r="H3" s="19">
        <v>44197</v>
      </c>
      <c r="I3" s="19">
        <v>44287</v>
      </c>
      <c r="J3" s="52">
        <f aca="true" ca="1" t="shared" si="0" ref="J3:J8">IF(I3="","",I3-TODAY())</f>
        <v>41</v>
      </c>
      <c r="K3" s="9" t="str">
        <f>IF(I3="","",IF(J3&gt;=45,"LIBERADO",IF(J3&lt;=5,"VENCIDO","CRÍTICO")))</f>
        <v>CRÍTICO</v>
      </c>
    </row>
    <row r="4" spans="1:11" ht="15.75">
      <c r="A4" s="8">
        <v>2</v>
      </c>
      <c r="B4" s="5"/>
      <c r="C4" s="45" t="s">
        <v>171</v>
      </c>
      <c r="D4" s="5" t="str">
        <f>_xlfn.IFERROR(VLOOKUP(C4,Código!$B$3:$C$77,2,0),"")</f>
        <v>Papel Sulfite A4 75g/m² pacote (500 folhas) - Status</v>
      </c>
      <c r="E4" s="36">
        <v>800</v>
      </c>
      <c r="F4" s="36" t="s">
        <v>178</v>
      </c>
      <c r="G4" s="38">
        <v>514032</v>
      </c>
      <c r="H4" s="19">
        <v>44145</v>
      </c>
      <c r="I4" s="19">
        <v>44356</v>
      </c>
      <c r="J4" s="52">
        <f ca="1" t="shared" si="0"/>
        <v>110</v>
      </c>
      <c r="K4" s="9" t="str">
        <f>IF(I4="","",IF(J4&gt;=45,"LIBERADO",IF(J4&lt;=5,"VENCIDO","CRÍTICO")))</f>
        <v>LIBERADO</v>
      </c>
    </row>
    <row r="5" spans="1:11" ht="15.75">
      <c r="A5" s="8">
        <v>3</v>
      </c>
      <c r="B5" s="5"/>
      <c r="C5" s="40" t="s">
        <v>127</v>
      </c>
      <c r="D5" s="5" t="str">
        <f>_xlfn.IFERROR(VLOOKUP(C5,Código!$B$3:$C$77,2,0),"")</f>
        <v>Água Tônica lata 350ml</v>
      </c>
      <c r="E5" s="36">
        <v>2200</v>
      </c>
      <c r="F5" s="36" t="s">
        <v>178</v>
      </c>
      <c r="G5" s="38" t="s">
        <v>182</v>
      </c>
      <c r="H5" s="19">
        <v>44231</v>
      </c>
      <c r="I5" s="19">
        <v>44290</v>
      </c>
      <c r="J5" s="52">
        <f ca="1" t="shared" si="0"/>
        <v>44</v>
      </c>
      <c r="K5" s="9" t="str">
        <f>IF(I5="","",IF(J5&gt;45,"LIBERADO",IF(J5&lt;5,"VENCIDO","CRÍTICO")))</f>
        <v>CRÍTICO</v>
      </c>
    </row>
    <row r="6" spans="1:11" ht="15.75">
      <c r="A6" s="8">
        <v>4</v>
      </c>
      <c r="B6" s="5"/>
      <c r="C6" s="45" t="s">
        <v>140</v>
      </c>
      <c r="D6" s="5" t="str">
        <f>_xlfn.IFERROR(VLOOKUP(C6,Código!$B$3:$C$77,2,0),"")</f>
        <v>Leite Desnatado Tetra Pak 1Litro - Tirol</v>
      </c>
      <c r="E6" s="36">
        <v>1850</v>
      </c>
      <c r="F6" s="36" t="s">
        <v>178</v>
      </c>
      <c r="G6" s="38">
        <v>9835</v>
      </c>
      <c r="H6" s="19">
        <v>44213</v>
      </c>
      <c r="I6" s="19">
        <v>44394</v>
      </c>
      <c r="J6" s="52">
        <f ca="1" t="shared" si="0"/>
        <v>148</v>
      </c>
      <c r="K6" s="9" t="str">
        <f>IF(J6="","",IF(J6&gt;=45,"LIBERADO",IF(J6&lt;=5,"VENCIDO","CRÍTICO")))</f>
        <v>LIBERADO</v>
      </c>
    </row>
    <row r="7" spans="1:11" ht="15.75">
      <c r="A7" s="8">
        <v>5</v>
      </c>
      <c r="B7" s="5"/>
      <c r="C7" s="45" t="s">
        <v>110</v>
      </c>
      <c r="D7" s="5" t="str">
        <f>_xlfn.IFERROR(VLOOKUP(C7,Código!$B$3:$C$77,2,0),"")</f>
        <v>Água sanitária galão 5Litros - Larilimp</v>
      </c>
      <c r="E7" s="36">
        <v>80</v>
      </c>
      <c r="F7" s="36" t="s">
        <v>178</v>
      </c>
      <c r="G7" s="38" t="s">
        <v>183</v>
      </c>
      <c r="H7" s="19">
        <v>44210</v>
      </c>
      <c r="I7" s="19">
        <v>44361</v>
      </c>
      <c r="J7" s="52">
        <f ca="1" t="shared" si="0"/>
        <v>115</v>
      </c>
      <c r="K7" s="9" t="str">
        <f>IF(J7="","",IF(J7&gt;=45,"LIBERADO",IF(J7&lt;=5,"VENCIDO","CRÍTICO")))</f>
        <v>LIBERADO</v>
      </c>
    </row>
    <row r="8" spans="1:11" ht="15.75">
      <c r="A8" s="8">
        <v>6</v>
      </c>
      <c r="B8" s="5"/>
      <c r="C8" s="45" t="s">
        <v>150</v>
      </c>
      <c r="D8" s="5" t="str">
        <f>_xlfn.IFERROR(VLOOKUP(C8,Código!$B$3:$C$77,2,0),"")</f>
        <v>Limpador Multiuso Tradicional frasco 500ml - Veja Gold</v>
      </c>
      <c r="E8" s="36">
        <v>350</v>
      </c>
      <c r="F8" s="36" t="s">
        <v>178</v>
      </c>
      <c r="G8" s="38">
        <v>7890</v>
      </c>
      <c r="H8" s="19">
        <v>44228</v>
      </c>
      <c r="I8" s="19">
        <v>44409</v>
      </c>
      <c r="J8" s="52">
        <f ca="1" t="shared" si="0"/>
        <v>163</v>
      </c>
      <c r="K8" s="9" t="str">
        <f>IF(J8="","",IF(J8&gt;=45,"LIBERADO",IF(J8&lt;=5,"VENCIDO",CRÍTICO)))</f>
        <v>LIBERADO</v>
      </c>
    </row>
    <row r="9" spans="1:11" ht="15.75">
      <c r="A9" s="8">
        <v>7</v>
      </c>
      <c r="B9" s="5"/>
      <c r="C9" s="5"/>
      <c r="D9" s="5">
        <f>_xlfn.IFERROR(VLOOKUP(C9,Código!$B$3:$C$77,2,0),"")</f>
      </c>
      <c r="E9" s="36"/>
      <c r="F9" s="36"/>
      <c r="G9" s="36"/>
      <c r="H9" s="5"/>
      <c r="I9" s="5"/>
      <c r="J9" s="52"/>
      <c r="K9" s="9"/>
    </row>
    <row r="10" spans="1:11" ht="15.75">
      <c r="A10" s="8">
        <v>8</v>
      </c>
      <c r="B10" s="5"/>
      <c r="C10" s="5"/>
      <c r="D10" s="5">
        <f>_xlfn.IFERROR(VLOOKUP(C10,Código!$B$3:$C$77,2,0),"")</f>
      </c>
      <c r="E10" s="36"/>
      <c r="F10" s="36"/>
      <c r="G10" s="36"/>
      <c r="H10" s="5"/>
      <c r="I10" s="5"/>
      <c r="J10" s="52"/>
      <c r="K10" s="9"/>
    </row>
    <row r="11" spans="1:11" ht="15.75">
      <c r="A11" s="8">
        <v>9</v>
      </c>
      <c r="B11" s="5"/>
      <c r="C11" s="5"/>
      <c r="D11" s="5">
        <f>_xlfn.IFERROR(VLOOKUP(C11,Código!$B$3:$C$77,2,0),"")</f>
      </c>
      <c r="E11" s="36"/>
      <c r="F11" s="36"/>
      <c r="G11" s="36"/>
      <c r="H11" s="5"/>
      <c r="I11" s="5"/>
      <c r="J11" s="52"/>
      <c r="K11" s="9"/>
    </row>
    <row r="12" spans="1:11" ht="15.75">
      <c r="A12" s="8">
        <v>10</v>
      </c>
      <c r="B12" s="5"/>
      <c r="C12" s="5"/>
      <c r="D12" s="5">
        <f>_xlfn.IFERROR(VLOOKUP(C12,Código!$B$3:$C$77,2,0),"")</f>
      </c>
      <c r="E12" s="36"/>
      <c r="F12" s="36"/>
      <c r="G12" s="36"/>
      <c r="H12" s="5"/>
      <c r="I12" s="5"/>
      <c r="J12" s="52"/>
      <c r="K12" s="9"/>
    </row>
    <row r="13" spans="1:11" ht="15.75">
      <c r="A13" s="8">
        <v>11</v>
      </c>
      <c r="B13" s="5"/>
      <c r="C13" s="5"/>
      <c r="D13" s="5">
        <f>_xlfn.IFERROR(VLOOKUP(C13,Código!$B$3:$C$77,2,0),"")</f>
      </c>
      <c r="E13" s="36"/>
      <c r="F13" s="36"/>
      <c r="G13" s="36"/>
      <c r="H13" s="5"/>
      <c r="I13" s="5"/>
      <c r="J13" s="52"/>
      <c r="K13" s="9"/>
    </row>
    <row r="14" spans="1:11" ht="15.75">
      <c r="A14" s="8">
        <v>12</v>
      </c>
      <c r="B14" s="5"/>
      <c r="C14" s="5"/>
      <c r="D14" s="5">
        <f>_xlfn.IFERROR(VLOOKUP(C14,Código!$B$3:$C$77,2,0),"")</f>
      </c>
      <c r="E14" s="36"/>
      <c r="F14" s="36"/>
      <c r="G14" s="36"/>
      <c r="H14" s="5"/>
      <c r="I14" s="5"/>
      <c r="J14" s="52"/>
      <c r="K14" s="9"/>
    </row>
    <row r="15" spans="1:11" ht="15.75">
      <c r="A15" s="8">
        <v>13</v>
      </c>
      <c r="B15" s="5"/>
      <c r="C15" s="5"/>
      <c r="D15" s="5">
        <f>_xlfn.IFERROR(VLOOKUP(C15,Código!$B$3:$C$77,2,0),"")</f>
      </c>
      <c r="E15" s="36"/>
      <c r="F15" s="36"/>
      <c r="G15" s="36"/>
      <c r="H15" s="5"/>
      <c r="I15" s="5"/>
      <c r="J15" s="52"/>
      <c r="K15" s="9"/>
    </row>
    <row r="16" spans="1:11" ht="15.75">
      <c r="A16" s="8">
        <v>14</v>
      </c>
      <c r="B16" s="5"/>
      <c r="C16" s="5"/>
      <c r="D16" s="5">
        <f>_xlfn.IFERROR(VLOOKUP(C16,Código!$B$3:$C$77,2,0),"")</f>
      </c>
      <c r="E16" s="36"/>
      <c r="F16" s="36"/>
      <c r="G16" s="36"/>
      <c r="H16" s="5"/>
      <c r="I16" s="5"/>
      <c r="J16" s="52"/>
      <c r="K16" s="9"/>
    </row>
    <row r="17" spans="1:11" ht="15.75">
      <c r="A17" s="8">
        <v>15</v>
      </c>
      <c r="B17" s="5"/>
      <c r="C17" s="5"/>
      <c r="D17" s="5">
        <f>_xlfn.IFERROR(VLOOKUP(C17,Código!$B$3:$C$77,2,0),"")</f>
      </c>
      <c r="E17" s="36"/>
      <c r="F17" s="36"/>
      <c r="G17" s="36"/>
      <c r="H17" s="5"/>
      <c r="I17" s="5"/>
      <c r="J17" s="52"/>
      <c r="K17" s="9"/>
    </row>
    <row r="18" spans="1:11" ht="15.75">
      <c r="A18" s="8">
        <v>16</v>
      </c>
      <c r="B18" s="5"/>
      <c r="C18" s="5"/>
      <c r="D18" s="5">
        <f>_xlfn.IFERROR(VLOOKUP(C18,Código!$B$3:$C$77,2,0),"")</f>
      </c>
      <c r="E18" s="36"/>
      <c r="F18" s="36"/>
      <c r="G18" s="36"/>
      <c r="H18" s="5"/>
      <c r="I18" s="5"/>
      <c r="J18" s="52"/>
      <c r="K18" s="9"/>
    </row>
    <row r="19" spans="1:11" ht="15.75">
      <c r="A19" s="8">
        <v>17</v>
      </c>
      <c r="B19" s="5"/>
      <c r="C19" s="5"/>
      <c r="D19" s="5">
        <f>_xlfn.IFERROR(VLOOKUP(C19,Código!$B$3:$C$77,2,0),"")</f>
      </c>
      <c r="E19" s="36"/>
      <c r="F19" s="36"/>
      <c r="G19" s="36"/>
      <c r="H19" s="5"/>
      <c r="I19" s="5"/>
      <c r="J19" s="52"/>
      <c r="K19" s="9"/>
    </row>
    <row r="20" spans="1:11" ht="15.75">
      <c r="A20" s="8">
        <v>18</v>
      </c>
      <c r="B20" s="5"/>
      <c r="C20" s="5"/>
      <c r="D20" s="5">
        <f>_xlfn.IFERROR(VLOOKUP(C20,Código!$B$3:$C$77,2,0),"")</f>
      </c>
      <c r="E20" s="36"/>
      <c r="F20" s="36"/>
      <c r="G20" s="36"/>
      <c r="H20" s="5"/>
      <c r="I20" s="5"/>
      <c r="J20" s="52"/>
      <c r="K20" s="9"/>
    </row>
    <row r="21" spans="1:11" ht="15.75">
      <c r="A21" s="8">
        <v>19</v>
      </c>
      <c r="B21" s="5"/>
      <c r="C21" s="5"/>
      <c r="D21" s="5">
        <f>_xlfn.IFERROR(VLOOKUP(C21,Código!$B$3:$C$77,2,0),"")</f>
      </c>
      <c r="E21" s="36"/>
      <c r="F21" s="36"/>
      <c r="G21" s="36"/>
      <c r="H21" s="5"/>
      <c r="I21" s="5"/>
      <c r="J21" s="52"/>
      <c r="K21" s="9"/>
    </row>
    <row r="22" spans="1:11" ht="15.75">
      <c r="A22" s="8">
        <v>20</v>
      </c>
      <c r="B22" s="5"/>
      <c r="C22" s="5"/>
      <c r="D22" s="5">
        <f>_xlfn.IFERROR(VLOOKUP(C22,Código!$B$3:$C$77,2,0),"")</f>
      </c>
      <c r="E22" s="36"/>
      <c r="F22" s="36"/>
      <c r="G22" s="36"/>
      <c r="H22" s="5"/>
      <c r="I22" s="5"/>
      <c r="J22" s="52"/>
      <c r="K22" s="9"/>
    </row>
    <row r="23" spans="1:11" ht="15.75">
      <c r="A23" s="8">
        <v>21</v>
      </c>
      <c r="B23" s="5"/>
      <c r="C23" s="5"/>
      <c r="D23" s="5">
        <f>_xlfn.IFERROR(VLOOKUP(C23,Código!$B$3:$C$77,2,0),"")</f>
      </c>
      <c r="E23" s="36"/>
      <c r="F23" s="36"/>
      <c r="G23" s="36"/>
      <c r="H23" s="5"/>
      <c r="I23" s="5"/>
      <c r="J23" s="52"/>
      <c r="K23" s="9"/>
    </row>
    <row r="24" spans="1:11" ht="15.75">
      <c r="A24" s="8">
        <v>22</v>
      </c>
      <c r="B24" s="5"/>
      <c r="C24" s="5"/>
      <c r="D24" s="5">
        <f>_xlfn.IFERROR(VLOOKUP(C24,Código!$B$3:$C$77,2,0),"")</f>
      </c>
      <c r="E24" s="36"/>
      <c r="F24" s="36"/>
      <c r="G24" s="36"/>
      <c r="H24" s="5"/>
      <c r="I24" s="5"/>
      <c r="J24" s="52"/>
      <c r="K24" s="9"/>
    </row>
    <row r="25" spans="1:11" ht="15.75">
      <c r="A25" s="8">
        <v>23</v>
      </c>
      <c r="B25" s="5"/>
      <c r="C25" s="5"/>
      <c r="D25" s="5">
        <f>_xlfn.IFERROR(VLOOKUP(C25,Código!$B$3:$C$77,2,0),"")</f>
      </c>
      <c r="E25" s="36"/>
      <c r="F25" s="36"/>
      <c r="G25" s="36"/>
      <c r="H25" s="5"/>
      <c r="I25" s="5"/>
      <c r="J25" s="52"/>
      <c r="K25" s="9"/>
    </row>
    <row r="26" spans="1:11" ht="15.75">
      <c r="A26" s="8">
        <v>24</v>
      </c>
      <c r="B26" s="5"/>
      <c r="C26" s="5"/>
      <c r="D26" s="5">
        <f>_xlfn.IFERROR(VLOOKUP(C26,Código!$B$3:$C$77,2,0),"")</f>
      </c>
      <c r="E26" s="36"/>
      <c r="F26" s="36"/>
      <c r="G26" s="36"/>
      <c r="H26" s="5"/>
      <c r="I26" s="5"/>
      <c r="J26" s="52"/>
      <c r="K26" s="9"/>
    </row>
    <row r="27" spans="1:11" ht="15.75">
      <c r="A27" s="8">
        <v>25</v>
      </c>
      <c r="B27" s="5"/>
      <c r="C27" s="5"/>
      <c r="D27" s="5">
        <f>_xlfn.IFERROR(VLOOKUP(C27,Código!$B$3:$C$77,2,0),"")</f>
      </c>
      <c r="E27" s="36"/>
      <c r="F27" s="36"/>
      <c r="G27" s="36"/>
      <c r="H27" s="5"/>
      <c r="I27" s="5"/>
      <c r="J27" s="52"/>
      <c r="K27" s="9"/>
    </row>
    <row r="28" spans="1:11" ht="15.75">
      <c r="A28" s="8">
        <v>26</v>
      </c>
      <c r="B28" s="5"/>
      <c r="C28" s="5"/>
      <c r="D28" s="5">
        <f>_xlfn.IFERROR(VLOOKUP(C28,Código!$B$3:$C$77,2,0),"")</f>
      </c>
      <c r="E28" s="36"/>
      <c r="F28" s="36"/>
      <c r="G28" s="36"/>
      <c r="H28" s="5"/>
      <c r="I28" s="5"/>
      <c r="J28" s="52"/>
      <c r="K28" s="9"/>
    </row>
    <row r="29" spans="1:11" ht="15.75">
      <c r="A29" s="8">
        <v>27</v>
      </c>
      <c r="B29" s="5"/>
      <c r="C29" s="5"/>
      <c r="D29" s="5">
        <f>_xlfn.IFERROR(VLOOKUP(C29,Código!$B$3:$C$77,2,0),"")</f>
      </c>
      <c r="E29" s="36"/>
      <c r="F29" s="36"/>
      <c r="G29" s="36"/>
      <c r="H29" s="5"/>
      <c r="I29" s="5"/>
      <c r="J29" s="52"/>
      <c r="K29" s="9"/>
    </row>
    <row r="30" spans="1:11" ht="15.75">
      <c r="A30" s="8">
        <v>28</v>
      </c>
      <c r="B30" s="5"/>
      <c r="C30" s="5"/>
      <c r="D30" s="5">
        <f>_xlfn.IFERROR(VLOOKUP(C30,Código!$B$3:$C$77,2,0),"")</f>
      </c>
      <c r="E30" s="36"/>
      <c r="F30" s="36"/>
      <c r="G30" s="36"/>
      <c r="H30" s="5"/>
      <c r="I30" s="5"/>
      <c r="J30" s="52"/>
      <c r="K30" s="9"/>
    </row>
    <row r="31" spans="1:11" ht="15.75">
      <c r="A31" s="8">
        <v>29</v>
      </c>
      <c r="B31" s="5"/>
      <c r="C31" s="5"/>
      <c r="D31" s="5">
        <f>_xlfn.IFERROR(VLOOKUP(C31,Código!$B$3:$C$77,2,0),"")</f>
      </c>
      <c r="E31" s="36"/>
      <c r="F31" s="36"/>
      <c r="G31" s="36"/>
      <c r="H31" s="5"/>
      <c r="I31" s="5"/>
      <c r="J31" s="52"/>
      <c r="K31" s="9"/>
    </row>
    <row r="32" spans="1:11" ht="15.75">
      <c r="A32" s="8">
        <v>30</v>
      </c>
      <c r="B32" s="5"/>
      <c r="C32" s="5"/>
      <c r="D32" s="5">
        <f>_xlfn.IFERROR(VLOOKUP(C32,Código!$B$3:$C$77,2,0),"")</f>
      </c>
      <c r="E32" s="36"/>
      <c r="F32" s="36"/>
      <c r="G32" s="36"/>
      <c r="H32" s="5"/>
      <c r="I32" s="5"/>
      <c r="J32" s="52"/>
      <c r="K32" s="9"/>
    </row>
    <row r="33" spans="1:11" ht="15.75">
      <c r="A33" s="8">
        <v>31</v>
      </c>
      <c r="B33" s="5"/>
      <c r="C33" s="5"/>
      <c r="D33" s="5">
        <f>_xlfn.IFERROR(VLOOKUP(C33,Código!$B$3:$C$77,2,0),"")</f>
      </c>
      <c r="E33" s="36"/>
      <c r="F33" s="36"/>
      <c r="G33" s="36"/>
      <c r="H33" s="5"/>
      <c r="I33" s="5"/>
      <c r="J33" s="52"/>
      <c r="K33" s="9"/>
    </row>
    <row r="34" spans="1:11" ht="15.75">
      <c r="A34" s="8">
        <v>32</v>
      </c>
      <c r="B34" s="5"/>
      <c r="C34" s="5"/>
      <c r="D34" s="5">
        <f>_xlfn.IFERROR(VLOOKUP(C34,Código!$B$3:$C$77,2,0),"")</f>
      </c>
      <c r="E34" s="36"/>
      <c r="F34" s="36"/>
      <c r="G34" s="36"/>
      <c r="H34" s="5"/>
      <c r="I34" s="5"/>
      <c r="J34" s="52"/>
      <c r="K34" s="9"/>
    </row>
    <row r="35" spans="1:11" ht="15.75">
      <c r="A35" s="8">
        <v>33</v>
      </c>
      <c r="B35" s="5"/>
      <c r="C35" s="5"/>
      <c r="D35" s="5">
        <f>_xlfn.IFERROR(VLOOKUP(C35,Código!$B$3:$C$77,2,0),"")</f>
      </c>
      <c r="E35" s="36"/>
      <c r="F35" s="36"/>
      <c r="G35" s="36"/>
      <c r="H35" s="5"/>
      <c r="I35" s="5"/>
      <c r="J35" s="52"/>
      <c r="K35" s="9"/>
    </row>
    <row r="36" spans="1:11" ht="15.75">
      <c r="A36" s="8">
        <v>34</v>
      </c>
      <c r="B36" s="5"/>
      <c r="C36" s="5"/>
      <c r="D36" s="5">
        <f>_xlfn.IFERROR(VLOOKUP(C36,Código!$B$3:$C$77,2,0),"")</f>
      </c>
      <c r="E36" s="36"/>
      <c r="F36" s="36"/>
      <c r="G36" s="36"/>
      <c r="H36" s="5"/>
      <c r="I36" s="5"/>
      <c r="J36" s="52"/>
      <c r="K36" s="9"/>
    </row>
    <row r="37" spans="1:11" ht="15.75">
      <c r="A37" s="8">
        <v>35</v>
      </c>
      <c r="B37" s="5"/>
      <c r="C37" s="5"/>
      <c r="D37" s="5">
        <f>_xlfn.IFERROR(VLOOKUP(C37,Código!$B$3:$C$77,2,0),"")</f>
      </c>
      <c r="E37" s="36"/>
      <c r="F37" s="36"/>
      <c r="G37" s="36"/>
      <c r="H37" s="5"/>
      <c r="I37" s="5"/>
      <c r="J37" s="52"/>
      <c r="K37" s="9"/>
    </row>
    <row r="38" spans="1:11" ht="15.75">
      <c r="A38" s="8">
        <v>36</v>
      </c>
      <c r="B38" s="5"/>
      <c r="C38" s="5"/>
      <c r="D38" s="5">
        <f>_xlfn.IFERROR(VLOOKUP(C38,Código!$B$3:$C$77,2,0),"")</f>
      </c>
      <c r="E38" s="36"/>
      <c r="F38" s="36"/>
      <c r="G38" s="36"/>
      <c r="H38" s="5"/>
      <c r="I38" s="5"/>
      <c r="J38" s="52"/>
      <c r="K38" s="9"/>
    </row>
    <row r="39" spans="1:11" ht="15.75">
      <c r="A39" s="8">
        <v>37</v>
      </c>
      <c r="B39" s="5"/>
      <c r="C39" s="5"/>
      <c r="D39" s="5">
        <f>_xlfn.IFERROR(VLOOKUP(C39,Código!$B$3:$C$77,2,0),"")</f>
      </c>
      <c r="E39" s="36"/>
      <c r="F39" s="36"/>
      <c r="G39" s="36"/>
      <c r="H39" s="5"/>
      <c r="I39" s="5"/>
      <c r="J39" s="52"/>
      <c r="K39" s="9"/>
    </row>
    <row r="40" spans="1:11" ht="15.75">
      <c r="A40" s="8">
        <v>38</v>
      </c>
      <c r="B40" s="5"/>
      <c r="C40" s="5"/>
      <c r="D40" s="5">
        <f>_xlfn.IFERROR(VLOOKUP(C40,Código!$B$3:$C$77,2,0),"")</f>
      </c>
      <c r="E40" s="36"/>
      <c r="F40" s="36"/>
      <c r="G40" s="36"/>
      <c r="H40" s="5"/>
      <c r="I40" s="5"/>
      <c r="J40" s="52"/>
      <c r="K40" s="9"/>
    </row>
    <row r="41" spans="1:11" ht="15.75">
      <c r="A41" s="8">
        <v>39</v>
      </c>
      <c r="B41" s="5"/>
      <c r="C41" s="5"/>
      <c r="D41" s="5">
        <f>_xlfn.IFERROR(VLOOKUP(C41,Código!$B$3:$C$77,2,0),"")</f>
      </c>
      <c r="E41" s="36"/>
      <c r="F41" s="36"/>
      <c r="G41" s="36"/>
      <c r="H41" s="5"/>
      <c r="I41" s="5"/>
      <c r="J41" s="52"/>
      <c r="K41" s="9"/>
    </row>
    <row r="42" spans="1:11" ht="15.75">
      <c r="A42" s="8">
        <v>40</v>
      </c>
      <c r="B42" s="5"/>
      <c r="C42" s="5"/>
      <c r="D42" s="5">
        <f>_xlfn.IFERROR(VLOOKUP(C42,Código!$B$3:$C$77,2,0),"")</f>
      </c>
      <c r="E42" s="36"/>
      <c r="F42" s="36"/>
      <c r="G42" s="36"/>
      <c r="H42" s="5"/>
      <c r="I42" s="5"/>
      <c r="J42" s="52"/>
      <c r="K42" s="9"/>
    </row>
    <row r="43" spans="1:11" ht="15.75">
      <c r="A43" s="8">
        <v>41</v>
      </c>
      <c r="B43" s="5"/>
      <c r="C43" s="5"/>
      <c r="D43" s="5">
        <f>_xlfn.IFERROR(VLOOKUP(C43,Código!$B$3:$C$77,2,0),"")</f>
      </c>
      <c r="E43" s="36"/>
      <c r="F43" s="36"/>
      <c r="G43" s="36"/>
      <c r="H43" s="5"/>
      <c r="I43" s="5"/>
      <c r="J43" s="52"/>
      <c r="K43" s="9"/>
    </row>
    <row r="44" spans="1:11" ht="15.75">
      <c r="A44" s="8">
        <v>42</v>
      </c>
      <c r="B44" s="5"/>
      <c r="C44" s="5"/>
      <c r="D44" s="5">
        <f>_xlfn.IFERROR(VLOOKUP(C44,Código!$B$3:$C$77,2,0),"")</f>
      </c>
      <c r="E44" s="36"/>
      <c r="F44" s="36"/>
      <c r="G44" s="36"/>
      <c r="H44" s="5"/>
      <c r="I44" s="5"/>
      <c r="J44" s="52"/>
      <c r="K44" s="9"/>
    </row>
    <row r="45" spans="1:11" ht="15.75">
      <c r="A45" s="8">
        <v>43</v>
      </c>
      <c r="B45" s="5"/>
      <c r="C45" s="5"/>
      <c r="D45" s="5">
        <f>_xlfn.IFERROR(VLOOKUP(C45,Código!$B$3:$C$77,2,0),"")</f>
      </c>
      <c r="E45" s="36"/>
      <c r="F45" s="36"/>
      <c r="G45" s="36"/>
      <c r="H45" s="5"/>
      <c r="I45" s="5"/>
      <c r="J45" s="52"/>
      <c r="K45" s="9"/>
    </row>
    <row r="46" spans="1:11" ht="15.75">
      <c r="A46" s="8">
        <v>44</v>
      </c>
      <c r="B46" s="5"/>
      <c r="C46" s="5"/>
      <c r="D46" s="5">
        <f>_xlfn.IFERROR(VLOOKUP(C46,Código!$B$3:$C$77,2,0),"")</f>
      </c>
      <c r="E46" s="36"/>
      <c r="F46" s="36"/>
      <c r="G46" s="36"/>
      <c r="H46" s="5"/>
      <c r="I46" s="5"/>
      <c r="J46" s="52"/>
      <c r="K46" s="9"/>
    </row>
    <row r="47" spans="1:11" ht="15.75">
      <c r="A47" s="8">
        <v>45</v>
      </c>
      <c r="B47" s="5"/>
      <c r="C47" s="5"/>
      <c r="D47" s="5">
        <f>_xlfn.IFERROR(VLOOKUP(C47,Código!$B$3:$C$77,2,0),"")</f>
      </c>
      <c r="E47" s="36"/>
      <c r="F47" s="36"/>
      <c r="G47" s="36"/>
      <c r="H47" s="5"/>
      <c r="I47" s="5"/>
      <c r="J47" s="52"/>
      <c r="K47" s="9"/>
    </row>
    <row r="48" spans="1:11" ht="15.75">
      <c r="A48" s="8">
        <v>46</v>
      </c>
      <c r="B48" s="5"/>
      <c r="C48" s="5"/>
      <c r="D48" s="5">
        <f>_xlfn.IFERROR(VLOOKUP(C48,Código!$B$3:$C$77,2,0),"")</f>
      </c>
      <c r="E48" s="36"/>
      <c r="F48" s="36"/>
      <c r="G48" s="36"/>
      <c r="H48" s="5"/>
      <c r="I48" s="5"/>
      <c r="J48" s="52"/>
      <c r="K48" s="9"/>
    </row>
    <row r="49" spans="1:11" ht="15.75">
      <c r="A49" s="8">
        <v>47</v>
      </c>
      <c r="B49" s="5"/>
      <c r="C49" s="5"/>
      <c r="D49" s="5">
        <f>_xlfn.IFERROR(VLOOKUP(C49,Código!$B$3:$C$77,2,0),"")</f>
      </c>
      <c r="E49" s="36"/>
      <c r="F49" s="36"/>
      <c r="G49" s="36"/>
      <c r="H49" s="5"/>
      <c r="I49" s="5"/>
      <c r="J49" s="52"/>
      <c r="K49" s="9"/>
    </row>
    <row r="50" spans="1:11" ht="15.75">
      <c r="A50" s="8">
        <v>48</v>
      </c>
      <c r="B50" s="5"/>
      <c r="C50" s="5"/>
      <c r="D50" s="5">
        <f>_xlfn.IFERROR(VLOOKUP(C50,Código!$B$3:$C$77,2,0),"")</f>
      </c>
      <c r="E50" s="36"/>
      <c r="F50" s="36"/>
      <c r="G50" s="36"/>
      <c r="H50" s="5"/>
      <c r="I50" s="5"/>
      <c r="J50" s="52"/>
      <c r="K50" s="9"/>
    </row>
    <row r="51" spans="1:11" ht="15.75">
      <c r="A51" s="8">
        <v>49</v>
      </c>
      <c r="B51" s="5"/>
      <c r="C51" s="5"/>
      <c r="D51" s="5">
        <f>_xlfn.IFERROR(VLOOKUP(C51,Código!$B$3:$C$77,2,0),"")</f>
      </c>
      <c r="E51" s="36"/>
      <c r="F51" s="36"/>
      <c r="G51" s="36"/>
      <c r="H51" s="5"/>
      <c r="I51" s="5"/>
      <c r="J51" s="52"/>
      <c r="K51" s="9"/>
    </row>
    <row r="52" spans="1:11" ht="16.5" thickBot="1">
      <c r="A52" s="10">
        <v>50</v>
      </c>
      <c r="B52" s="11"/>
      <c r="C52" s="11"/>
      <c r="D52" s="11">
        <f>_xlfn.IFERROR(VLOOKUP(C52,Código!$B$3:$C$77,2,0),"")</f>
      </c>
      <c r="E52" s="37"/>
      <c r="F52" s="37"/>
      <c r="G52" s="37"/>
      <c r="H52" s="11"/>
      <c r="I52" s="11"/>
      <c r="J52" s="53"/>
      <c r="K52" s="12"/>
    </row>
  </sheetData>
  <sheetProtection/>
  <mergeCells count="1">
    <mergeCell ref="A1:K1"/>
  </mergeCells>
  <conditionalFormatting sqref="K3:K52">
    <cfRule type="cellIs" priority="1" dxfId="3" operator="equal" stopIfTrue="1">
      <formula>"VENCIDO"</formula>
    </cfRule>
    <cfRule type="cellIs" priority="2" dxfId="4" operator="equal" stopIfTrue="1">
      <formula>"CRÍTICO"</formula>
    </cfRule>
    <cfRule type="cellIs" priority="3" dxfId="5" operator="equal" stopIfTrue="1">
      <formula>"LIBERADO"</formula>
    </cfRule>
  </conditionalFormatting>
  <dataValidations count="1">
    <dataValidation type="list" allowBlank="1" showInputMessage="1" showErrorMessage="1" sqref="F3:F52">
      <formula1>"Caixa(s),Pacote(s),Palete(s),Par(es),Peça(s),Tambor(es),Unidade(s)"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2" bestFit="1" customWidth="1"/>
    <col min="2" max="2" width="5.57421875" style="1" bestFit="1" customWidth="1"/>
    <col min="3" max="3" width="12.00390625" style="1" bestFit="1" customWidth="1"/>
    <col min="4" max="4" width="68.57421875" style="1" bestFit="1" customWidth="1"/>
    <col min="5" max="5" width="5.8515625" style="1" bestFit="1" customWidth="1"/>
    <col min="6" max="6" width="10.140625" style="1" bestFit="1" customWidth="1"/>
    <col min="7" max="7" width="9.7109375" style="1" bestFit="1" customWidth="1"/>
    <col min="8" max="8" width="10.28125" style="1" bestFit="1" customWidth="1"/>
    <col min="9" max="16384" width="9.140625" style="1" customWidth="1"/>
  </cols>
  <sheetData>
    <row r="1" spans="1:8" ht="46.5">
      <c r="A1" s="70" t="s">
        <v>10</v>
      </c>
      <c r="B1" s="71"/>
      <c r="C1" s="71"/>
      <c r="D1" s="71"/>
      <c r="E1" s="71"/>
      <c r="F1" s="71"/>
      <c r="G1" s="71"/>
      <c r="H1" s="72"/>
    </row>
    <row r="2" spans="1:8" ht="15.75">
      <c r="A2" s="14" t="s">
        <v>14</v>
      </c>
      <c r="B2" s="13" t="s">
        <v>1</v>
      </c>
      <c r="C2" s="13" t="s">
        <v>11</v>
      </c>
      <c r="D2" s="13" t="s">
        <v>3</v>
      </c>
      <c r="E2" s="13" t="s">
        <v>13</v>
      </c>
      <c r="F2" s="13" t="s">
        <v>4</v>
      </c>
      <c r="G2" s="13" t="s">
        <v>8</v>
      </c>
      <c r="H2" s="15" t="s">
        <v>12</v>
      </c>
    </row>
    <row r="3" spans="1:8" ht="15.75">
      <c r="A3" s="8">
        <v>1</v>
      </c>
      <c r="B3" s="16"/>
      <c r="C3" s="45" t="s">
        <v>79</v>
      </c>
      <c r="D3" s="5" t="str">
        <f>_xlfn.IFERROR(VLOOKUP(C3,Código!$B$3:$C$77,2,0),"")</f>
        <v>Açúcar cristal em sachês unidades de 5/6g - Caravelas/Usina Colombo</v>
      </c>
      <c r="E3" s="5"/>
      <c r="F3" s="5"/>
      <c r="G3" s="5"/>
      <c r="H3" s="9"/>
    </row>
    <row r="4" spans="1:8" ht="15.75">
      <c r="A4" s="8">
        <v>2</v>
      </c>
      <c r="B4" s="16"/>
      <c r="C4" s="45" t="s">
        <v>80</v>
      </c>
      <c r="D4" s="5" t="str">
        <f>_xlfn.IFERROR(VLOOKUP(C4,Código!$B$3:$C$77,2,0),"")</f>
        <v>Açúcar cristal orgânico mascavo em sachês unidades de 4/6g - Native</v>
      </c>
      <c r="E4" s="5"/>
      <c r="F4" s="5"/>
      <c r="G4" s="5"/>
      <c r="H4" s="9"/>
    </row>
    <row r="5" spans="1:8" ht="15.75">
      <c r="A5" s="8">
        <v>3</v>
      </c>
      <c r="B5" s="16"/>
      <c r="C5" s="5"/>
      <c r="D5" s="5">
        <f>_xlfn.IFERROR(VLOOKUP(C5,Código!$B$3:$C$77,2,0),"")</f>
      </c>
      <c r="E5" s="5"/>
      <c r="F5" s="5"/>
      <c r="G5" s="5"/>
      <c r="H5" s="9"/>
    </row>
    <row r="6" spans="1:8" ht="15.75">
      <c r="A6" s="8">
        <v>4</v>
      </c>
      <c r="B6" s="16"/>
      <c r="C6" s="5"/>
      <c r="D6" s="5">
        <f>_xlfn.IFERROR(VLOOKUP(C6,Código!$B$3:$C$77,2,0),"")</f>
      </c>
      <c r="E6" s="5"/>
      <c r="F6" s="5"/>
      <c r="G6" s="5"/>
      <c r="H6" s="9"/>
    </row>
    <row r="7" spans="1:8" ht="15.75">
      <c r="A7" s="8">
        <v>5</v>
      </c>
      <c r="B7" s="16"/>
      <c r="C7" s="5"/>
      <c r="D7" s="5">
        <f>_xlfn.IFERROR(VLOOKUP(C7,Código!$B$3:$C$77,2,0),"")</f>
      </c>
      <c r="E7" s="5"/>
      <c r="F7" s="5"/>
      <c r="G7" s="5"/>
      <c r="H7" s="9"/>
    </row>
    <row r="8" spans="1:8" ht="15.75">
      <c r="A8" s="8">
        <v>6</v>
      </c>
      <c r="B8" s="16"/>
      <c r="C8" s="5"/>
      <c r="D8" s="5">
        <f>_xlfn.IFERROR(VLOOKUP(C8,Código!$B$3:$C$77,2,0),"")</f>
      </c>
      <c r="E8" s="5"/>
      <c r="F8" s="5"/>
      <c r="G8" s="5"/>
      <c r="H8" s="9"/>
    </row>
    <row r="9" spans="1:8" ht="15.75">
      <c r="A9" s="8">
        <v>7</v>
      </c>
      <c r="B9" s="16"/>
      <c r="C9" s="5"/>
      <c r="D9" s="5">
        <f>_xlfn.IFERROR(VLOOKUP(C9,Código!$B$3:$C$77,2,0),"")</f>
      </c>
      <c r="E9" s="5"/>
      <c r="F9" s="5"/>
      <c r="G9" s="5"/>
      <c r="H9" s="9"/>
    </row>
    <row r="10" spans="1:8" ht="15.75">
      <c r="A10" s="8">
        <v>8</v>
      </c>
      <c r="B10" s="16"/>
      <c r="C10" s="5"/>
      <c r="D10" s="5">
        <f>_xlfn.IFERROR(VLOOKUP(C10,Código!$B$3:$C$77,2,0),"")</f>
      </c>
      <c r="E10" s="5"/>
      <c r="F10" s="5"/>
      <c r="G10" s="5"/>
      <c r="H10" s="9"/>
    </row>
    <row r="11" spans="1:8" ht="15.75">
      <c r="A11" s="8">
        <v>9</v>
      </c>
      <c r="B11" s="16"/>
      <c r="C11" s="5"/>
      <c r="D11" s="5">
        <f>_xlfn.IFERROR(VLOOKUP(C11,Código!$B$3:$C$77,2,0),"")</f>
      </c>
      <c r="E11" s="5"/>
      <c r="F11" s="5"/>
      <c r="G11" s="5"/>
      <c r="H11" s="9"/>
    </row>
    <row r="12" spans="1:8" ht="15.75">
      <c r="A12" s="8">
        <v>10</v>
      </c>
      <c r="B12" s="16"/>
      <c r="C12" s="5"/>
      <c r="D12" s="5">
        <f>_xlfn.IFERROR(VLOOKUP(C12,Código!$B$3:$C$77,2,0),"")</f>
      </c>
      <c r="E12" s="5"/>
      <c r="F12" s="5"/>
      <c r="G12" s="5"/>
      <c r="H12" s="9"/>
    </row>
    <row r="13" spans="1:8" ht="15.75">
      <c r="A13" s="8">
        <v>11</v>
      </c>
      <c r="B13" s="16"/>
      <c r="C13" s="5"/>
      <c r="D13" s="5">
        <f>_xlfn.IFERROR(VLOOKUP(C13,Código!$B$3:$C$77,2,0),"")</f>
      </c>
      <c r="E13" s="5"/>
      <c r="F13" s="5"/>
      <c r="G13" s="5"/>
      <c r="H13" s="9"/>
    </row>
    <row r="14" spans="1:8" ht="15.75">
      <c r="A14" s="8">
        <v>12</v>
      </c>
      <c r="B14" s="16"/>
      <c r="C14" s="5"/>
      <c r="D14" s="5">
        <f>_xlfn.IFERROR(VLOOKUP(C14,Código!$B$3:$C$77,2,0),"")</f>
      </c>
      <c r="E14" s="5"/>
      <c r="F14" s="5"/>
      <c r="G14" s="5"/>
      <c r="H14" s="9"/>
    </row>
    <row r="15" spans="1:8" ht="15.75">
      <c r="A15" s="8">
        <v>13</v>
      </c>
      <c r="B15" s="16"/>
      <c r="C15" s="5"/>
      <c r="D15" s="5">
        <f>_xlfn.IFERROR(VLOOKUP(C15,Código!$B$3:$C$77,2,0),"")</f>
      </c>
      <c r="E15" s="5"/>
      <c r="F15" s="5"/>
      <c r="G15" s="5"/>
      <c r="H15" s="9"/>
    </row>
    <row r="16" spans="1:8" ht="15.75">
      <c r="A16" s="8">
        <v>14</v>
      </c>
      <c r="B16" s="16"/>
      <c r="C16" s="5"/>
      <c r="D16" s="5">
        <f>_xlfn.IFERROR(VLOOKUP(C16,Código!$B$3:$C$77,2,0),"")</f>
      </c>
      <c r="E16" s="5"/>
      <c r="F16" s="5"/>
      <c r="G16" s="5"/>
      <c r="H16" s="9"/>
    </row>
    <row r="17" spans="1:8" ht="15.75">
      <c r="A17" s="8">
        <v>15</v>
      </c>
      <c r="B17" s="16"/>
      <c r="C17" s="5"/>
      <c r="D17" s="5">
        <f>_xlfn.IFERROR(VLOOKUP(C17,Código!$B$3:$C$77,2,0),"")</f>
      </c>
      <c r="E17" s="5"/>
      <c r="F17" s="5"/>
      <c r="G17" s="5"/>
      <c r="H17" s="9"/>
    </row>
    <row r="18" spans="1:8" ht="15.75">
      <c r="A18" s="8">
        <v>16</v>
      </c>
      <c r="B18" s="16"/>
      <c r="C18" s="5"/>
      <c r="D18" s="5">
        <f>_xlfn.IFERROR(VLOOKUP(C18,Código!$B$3:$C$77,2,0),"")</f>
      </c>
      <c r="E18" s="5"/>
      <c r="F18" s="5"/>
      <c r="G18" s="5"/>
      <c r="H18" s="9"/>
    </row>
    <row r="19" spans="1:8" ht="15.75">
      <c r="A19" s="8">
        <v>17</v>
      </c>
      <c r="B19" s="16"/>
      <c r="C19" s="5"/>
      <c r="D19" s="5">
        <f>_xlfn.IFERROR(VLOOKUP(C19,Código!$B$3:$C$77,2,0),"")</f>
      </c>
      <c r="E19" s="5"/>
      <c r="F19" s="5"/>
      <c r="G19" s="5"/>
      <c r="H19" s="9"/>
    </row>
    <row r="20" spans="1:8" ht="15.75">
      <c r="A20" s="8">
        <v>18</v>
      </c>
      <c r="B20" s="16"/>
      <c r="C20" s="5"/>
      <c r="D20" s="5">
        <f>_xlfn.IFERROR(VLOOKUP(C20,Código!$B$3:$C$77,2,0),"")</f>
      </c>
      <c r="E20" s="5"/>
      <c r="F20" s="5"/>
      <c r="G20" s="5"/>
      <c r="H20" s="9"/>
    </row>
    <row r="21" spans="1:8" ht="15.75">
      <c r="A21" s="8">
        <v>19</v>
      </c>
      <c r="B21" s="16"/>
      <c r="C21" s="5"/>
      <c r="D21" s="5">
        <f>_xlfn.IFERROR(VLOOKUP(C21,Código!$B$3:$C$77,2,0),"")</f>
      </c>
      <c r="E21" s="5"/>
      <c r="F21" s="5"/>
      <c r="G21" s="5"/>
      <c r="H21" s="9"/>
    </row>
    <row r="22" spans="1:8" ht="15.75">
      <c r="A22" s="8">
        <v>20</v>
      </c>
      <c r="B22" s="16"/>
      <c r="C22" s="5"/>
      <c r="D22" s="5">
        <f>_xlfn.IFERROR(VLOOKUP(C22,Código!$B$3:$C$77,2,0),"")</f>
      </c>
      <c r="E22" s="5"/>
      <c r="F22" s="5"/>
      <c r="G22" s="5"/>
      <c r="H22" s="9"/>
    </row>
    <row r="23" spans="1:8" ht="15.75">
      <c r="A23" s="8">
        <v>21</v>
      </c>
      <c r="B23" s="16"/>
      <c r="C23" s="5"/>
      <c r="D23" s="5">
        <f>_xlfn.IFERROR(VLOOKUP(C23,Código!$B$3:$C$77,2,0),"")</f>
      </c>
      <c r="E23" s="5"/>
      <c r="F23" s="5"/>
      <c r="G23" s="5"/>
      <c r="H23" s="9"/>
    </row>
    <row r="24" spans="1:8" ht="15.75">
      <c r="A24" s="8">
        <v>22</v>
      </c>
      <c r="B24" s="16"/>
      <c r="C24" s="5"/>
      <c r="D24" s="5">
        <f>_xlfn.IFERROR(VLOOKUP(C24,Código!$B$3:$C$77,2,0),"")</f>
      </c>
      <c r="E24" s="5"/>
      <c r="F24" s="5"/>
      <c r="G24" s="5"/>
      <c r="H24" s="9"/>
    </row>
    <row r="25" spans="1:8" ht="15.75">
      <c r="A25" s="8">
        <v>23</v>
      </c>
      <c r="B25" s="16"/>
      <c r="C25" s="5"/>
      <c r="D25" s="5">
        <f>_xlfn.IFERROR(VLOOKUP(C25,Código!$B$3:$C$77,2,0),"")</f>
      </c>
      <c r="E25" s="5"/>
      <c r="F25" s="5"/>
      <c r="G25" s="5"/>
      <c r="H25" s="9"/>
    </row>
    <row r="26" spans="1:8" ht="15.75">
      <c r="A26" s="8">
        <v>24</v>
      </c>
      <c r="B26" s="16"/>
      <c r="C26" s="5"/>
      <c r="D26" s="5">
        <f>_xlfn.IFERROR(VLOOKUP(C26,Código!$B$3:$C$77,2,0),"")</f>
      </c>
      <c r="E26" s="5"/>
      <c r="F26" s="5"/>
      <c r="G26" s="5"/>
      <c r="H26" s="9"/>
    </row>
    <row r="27" spans="1:8" ht="15.75">
      <c r="A27" s="8">
        <v>25</v>
      </c>
      <c r="B27" s="16"/>
      <c r="C27" s="5"/>
      <c r="D27" s="5">
        <f>_xlfn.IFERROR(VLOOKUP(C27,Código!$B$3:$C$77,2,0),"")</f>
      </c>
      <c r="E27" s="5"/>
      <c r="F27" s="5"/>
      <c r="G27" s="5"/>
      <c r="H27" s="9"/>
    </row>
    <row r="28" spans="1:8" ht="15.75">
      <c r="A28" s="8">
        <v>26</v>
      </c>
      <c r="B28" s="16"/>
      <c r="C28" s="5"/>
      <c r="D28" s="5">
        <f>_xlfn.IFERROR(VLOOKUP(C28,Código!$B$3:$C$77,2,0),"")</f>
      </c>
      <c r="E28" s="5"/>
      <c r="F28" s="5"/>
      <c r="G28" s="5"/>
      <c r="H28" s="9"/>
    </row>
    <row r="29" spans="1:8" ht="15.75">
      <c r="A29" s="8">
        <v>27</v>
      </c>
      <c r="B29" s="16"/>
      <c r="C29" s="5"/>
      <c r="D29" s="5">
        <f>_xlfn.IFERROR(VLOOKUP(C29,Código!$B$3:$C$77,2,0),"")</f>
      </c>
      <c r="E29" s="5"/>
      <c r="F29" s="5"/>
      <c r="G29" s="5"/>
      <c r="H29" s="9"/>
    </row>
    <row r="30" spans="1:8" ht="15.75">
      <c r="A30" s="8">
        <v>28</v>
      </c>
      <c r="B30" s="16"/>
      <c r="C30" s="5"/>
      <c r="D30" s="5">
        <f>_xlfn.IFERROR(VLOOKUP(C30,Código!$B$3:$C$77,2,0),"")</f>
      </c>
      <c r="E30" s="5"/>
      <c r="F30" s="5"/>
      <c r="G30" s="5"/>
      <c r="H30" s="9"/>
    </row>
    <row r="31" spans="1:8" ht="15.75">
      <c r="A31" s="8">
        <v>29</v>
      </c>
      <c r="B31" s="16"/>
      <c r="C31" s="5"/>
      <c r="D31" s="5">
        <f>_xlfn.IFERROR(VLOOKUP(C31,Código!$B$3:$C$77,2,0),"")</f>
      </c>
      <c r="E31" s="5"/>
      <c r="F31" s="5"/>
      <c r="G31" s="5"/>
      <c r="H31" s="9"/>
    </row>
    <row r="32" spans="1:8" ht="15.75">
      <c r="A32" s="8">
        <v>30</v>
      </c>
      <c r="B32" s="16"/>
      <c r="C32" s="5"/>
      <c r="D32" s="5">
        <f>_xlfn.IFERROR(VLOOKUP(C32,Código!$B$3:$C$77,2,0),"")</f>
      </c>
      <c r="E32" s="5"/>
      <c r="F32" s="5"/>
      <c r="G32" s="5"/>
      <c r="H32" s="9"/>
    </row>
    <row r="33" spans="1:8" ht="15.75">
      <c r="A33" s="8">
        <v>31</v>
      </c>
      <c r="B33" s="16"/>
      <c r="C33" s="5"/>
      <c r="D33" s="5">
        <f>_xlfn.IFERROR(VLOOKUP(C33,Código!$B$3:$C$77,2,0),"")</f>
      </c>
      <c r="E33" s="5"/>
      <c r="F33" s="5"/>
      <c r="G33" s="5"/>
      <c r="H33" s="9"/>
    </row>
    <row r="34" spans="1:8" ht="15.75">
      <c r="A34" s="8">
        <v>32</v>
      </c>
      <c r="B34" s="16"/>
      <c r="C34" s="5"/>
      <c r="D34" s="5">
        <f>_xlfn.IFERROR(VLOOKUP(C34,Código!$B$3:$C$77,2,0),"")</f>
      </c>
      <c r="E34" s="5"/>
      <c r="F34" s="5"/>
      <c r="G34" s="5"/>
      <c r="H34" s="9"/>
    </row>
    <row r="35" spans="1:8" ht="15.75">
      <c r="A35" s="8">
        <v>33</v>
      </c>
      <c r="B35" s="16"/>
      <c r="C35" s="5"/>
      <c r="D35" s="5">
        <f>_xlfn.IFERROR(VLOOKUP(C35,Código!$B$3:$C$77,2,0),"")</f>
      </c>
      <c r="E35" s="5"/>
      <c r="F35" s="5"/>
      <c r="G35" s="5"/>
      <c r="H35" s="9"/>
    </row>
    <row r="36" spans="1:8" ht="15.75">
      <c r="A36" s="8">
        <v>34</v>
      </c>
      <c r="B36" s="16"/>
      <c r="C36" s="5"/>
      <c r="D36" s="5">
        <f>_xlfn.IFERROR(VLOOKUP(C36,Código!$B$3:$C$77,2,0),"")</f>
      </c>
      <c r="E36" s="5"/>
      <c r="F36" s="5"/>
      <c r="G36" s="5"/>
      <c r="H36" s="9"/>
    </row>
    <row r="37" spans="1:8" ht="15.75">
      <c r="A37" s="8">
        <v>35</v>
      </c>
      <c r="B37" s="16"/>
      <c r="C37" s="5"/>
      <c r="D37" s="5">
        <f>_xlfn.IFERROR(VLOOKUP(C37,Código!$B$3:$C$77,2,0),"")</f>
      </c>
      <c r="E37" s="5"/>
      <c r="F37" s="5"/>
      <c r="G37" s="5"/>
      <c r="H37" s="9"/>
    </row>
    <row r="38" spans="1:8" ht="15.75">
      <c r="A38" s="8">
        <v>36</v>
      </c>
      <c r="B38" s="16"/>
      <c r="C38" s="5"/>
      <c r="D38" s="5">
        <f>_xlfn.IFERROR(VLOOKUP(C38,Código!$B$3:$C$77,2,0),"")</f>
      </c>
      <c r="E38" s="5"/>
      <c r="F38" s="5"/>
      <c r="G38" s="5"/>
      <c r="H38" s="9"/>
    </row>
    <row r="39" spans="1:8" ht="15.75">
      <c r="A39" s="8">
        <v>37</v>
      </c>
      <c r="B39" s="16"/>
      <c r="C39" s="5"/>
      <c r="D39" s="5">
        <f>_xlfn.IFERROR(VLOOKUP(C39,Código!$B$3:$C$77,2,0),"")</f>
      </c>
      <c r="E39" s="5"/>
      <c r="F39" s="5"/>
      <c r="G39" s="5"/>
      <c r="H39" s="9"/>
    </row>
    <row r="40" spans="1:8" ht="15.75">
      <c r="A40" s="8">
        <v>38</v>
      </c>
      <c r="B40" s="16"/>
      <c r="C40" s="5"/>
      <c r="D40" s="5">
        <f>_xlfn.IFERROR(VLOOKUP(C40,Código!$B$3:$C$77,2,0),"")</f>
      </c>
      <c r="E40" s="5"/>
      <c r="F40" s="5"/>
      <c r="G40" s="5"/>
      <c r="H40" s="9"/>
    </row>
    <row r="41" spans="1:8" ht="15.75">
      <c r="A41" s="8">
        <v>39</v>
      </c>
      <c r="B41" s="16"/>
      <c r="C41" s="5"/>
      <c r="D41" s="5">
        <f>_xlfn.IFERROR(VLOOKUP(C41,Código!$B$3:$C$77,2,0),"")</f>
      </c>
      <c r="E41" s="5"/>
      <c r="F41" s="5"/>
      <c r="G41" s="5"/>
      <c r="H41" s="9"/>
    </row>
    <row r="42" spans="1:8" ht="15.75">
      <c r="A42" s="8">
        <v>40</v>
      </c>
      <c r="B42" s="16"/>
      <c r="C42" s="5"/>
      <c r="D42" s="5">
        <f>_xlfn.IFERROR(VLOOKUP(C42,Código!$B$3:$C$77,2,0),"")</f>
      </c>
      <c r="E42" s="5"/>
      <c r="F42" s="5"/>
      <c r="G42" s="5"/>
      <c r="H42" s="9"/>
    </row>
    <row r="43" spans="1:8" ht="15.75">
      <c r="A43" s="8">
        <v>41</v>
      </c>
      <c r="B43" s="16"/>
      <c r="C43" s="5"/>
      <c r="D43" s="5">
        <f>_xlfn.IFERROR(VLOOKUP(C43,Código!$B$3:$C$77,2,0),"")</f>
      </c>
      <c r="E43" s="5"/>
      <c r="F43" s="5"/>
      <c r="G43" s="5"/>
      <c r="H43" s="9"/>
    </row>
    <row r="44" spans="1:8" ht="15.75">
      <c r="A44" s="8">
        <v>42</v>
      </c>
      <c r="B44" s="16"/>
      <c r="C44" s="5"/>
      <c r="D44" s="5">
        <f>_xlfn.IFERROR(VLOOKUP(C44,Código!$B$3:$C$77,2,0),"")</f>
      </c>
      <c r="E44" s="5"/>
      <c r="F44" s="5"/>
      <c r="G44" s="5"/>
      <c r="H44" s="9"/>
    </row>
    <row r="45" spans="1:8" ht="15.75">
      <c r="A45" s="8">
        <v>43</v>
      </c>
      <c r="B45" s="16"/>
      <c r="C45" s="5"/>
      <c r="D45" s="5">
        <f>_xlfn.IFERROR(VLOOKUP(C45,Código!$B$3:$C$77,2,0),"")</f>
      </c>
      <c r="E45" s="5"/>
      <c r="F45" s="5"/>
      <c r="G45" s="5"/>
      <c r="H45" s="9"/>
    </row>
    <row r="46" spans="1:8" ht="15.75">
      <c r="A46" s="8">
        <v>44</v>
      </c>
      <c r="B46" s="16"/>
      <c r="C46" s="5"/>
      <c r="D46" s="5">
        <f>_xlfn.IFERROR(VLOOKUP(C46,Código!$B$3:$C$77,2,0),"")</f>
      </c>
      <c r="E46" s="5"/>
      <c r="F46" s="5"/>
      <c r="G46" s="5"/>
      <c r="H46" s="9"/>
    </row>
    <row r="47" spans="1:8" ht="15.75">
      <c r="A47" s="8">
        <v>45</v>
      </c>
      <c r="B47" s="16"/>
      <c r="C47" s="5"/>
      <c r="D47" s="5">
        <f>_xlfn.IFERROR(VLOOKUP(C47,Código!$B$3:$C$77,2,0),"")</f>
      </c>
      <c r="E47" s="5"/>
      <c r="F47" s="5"/>
      <c r="G47" s="5"/>
      <c r="H47" s="9"/>
    </row>
    <row r="48" spans="1:8" ht="15.75">
      <c r="A48" s="8">
        <v>46</v>
      </c>
      <c r="B48" s="16"/>
      <c r="C48" s="5"/>
      <c r="D48" s="5">
        <f>_xlfn.IFERROR(VLOOKUP(C48,Código!$B$3:$C$77,2,0),"")</f>
      </c>
      <c r="E48" s="5"/>
      <c r="F48" s="5"/>
      <c r="G48" s="5"/>
      <c r="H48" s="9"/>
    </row>
    <row r="49" spans="1:8" ht="15.75">
      <c r="A49" s="8">
        <v>47</v>
      </c>
      <c r="B49" s="16"/>
      <c r="C49" s="5"/>
      <c r="D49" s="5">
        <f>_xlfn.IFERROR(VLOOKUP(C49,Código!$B$3:$C$77,2,0),"")</f>
      </c>
      <c r="E49" s="5"/>
      <c r="F49" s="5"/>
      <c r="G49" s="5"/>
      <c r="H49" s="9"/>
    </row>
    <row r="50" spans="1:8" ht="15.75">
      <c r="A50" s="8">
        <v>48</v>
      </c>
      <c r="B50" s="16"/>
      <c r="C50" s="5"/>
      <c r="D50" s="5">
        <f>_xlfn.IFERROR(VLOOKUP(C50,Código!$B$3:$C$77,2,0),"")</f>
      </c>
      <c r="E50" s="5"/>
      <c r="F50" s="5"/>
      <c r="G50" s="5"/>
      <c r="H50" s="9"/>
    </row>
    <row r="51" spans="1:8" ht="15.75">
      <c r="A51" s="8">
        <v>49</v>
      </c>
      <c r="B51" s="16"/>
      <c r="C51" s="5"/>
      <c r="D51" s="5">
        <f>_xlfn.IFERROR(VLOOKUP(C51,Código!$B$3:$C$77,2,0),"")</f>
      </c>
      <c r="E51" s="5"/>
      <c r="F51" s="5"/>
      <c r="G51" s="5"/>
      <c r="H51" s="9"/>
    </row>
    <row r="52" spans="1:8" ht="16.5" thickBot="1">
      <c r="A52" s="10">
        <v>50</v>
      </c>
      <c r="B52" s="17"/>
      <c r="C52" s="11"/>
      <c r="D52" s="11">
        <f>_xlfn.IFERROR(VLOOKUP(C52,Código!$B$3:$C$77,2,0),"")</f>
      </c>
      <c r="E52" s="11"/>
      <c r="F52" s="11"/>
      <c r="G52" s="11"/>
      <c r="H52" s="12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140625" style="1" customWidth="1"/>
    <col min="2" max="2" width="12.00390625" style="1" bestFit="1" customWidth="1"/>
    <col min="3" max="3" width="68.57421875" style="24" bestFit="1" customWidth="1"/>
    <col min="4" max="4" width="5.8515625" style="1" bestFit="1" customWidth="1"/>
    <col min="5" max="5" width="10.140625" style="1" bestFit="1" customWidth="1"/>
    <col min="6" max="6" width="10.28125" style="1" bestFit="1" customWidth="1"/>
    <col min="7" max="16384" width="9.140625" style="1" customWidth="1"/>
  </cols>
  <sheetData>
    <row r="1" spans="1:6" ht="46.5">
      <c r="A1" s="67" t="s">
        <v>9</v>
      </c>
      <c r="B1" s="73"/>
      <c r="C1" s="68"/>
      <c r="D1" s="68"/>
      <c r="E1" s="68"/>
      <c r="F1" s="69"/>
    </row>
    <row r="2" spans="1:6" ht="15.75">
      <c r="A2" s="6" t="s">
        <v>1</v>
      </c>
      <c r="B2" s="58" t="s">
        <v>11</v>
      </c>
      <c r="C2" s="4" t="s">
        <v>3</v>
      </c>
      <c r="D2" s="4" t="s">
        <v>13</v>
      </c>
      <c r="E2" s="4" t="s">
        <v>4</v>
      </c>
      <c r="F2" s="7" t="s">
        <v>12</v>
      </c>
    </row>
    <row r="3" spans="1:6" ht="15.75">
      <c r="A3" s="8">
        <v>1</v>
      </c>
      <c r="B3" s="45" t="s">
        <v>79</v>
      </c>
      <c r="C3" s="22" t="str">
        <f>_xlfn.IFERROR(VLOOKUP(B3,Código!$B$3:$C$77,2,0),"")</f>
        <v>Açúcar cristal em sachês unidades de 5/6g - Caravelas/Usina Colombo</v>
      </c>
      <c r="D3" s="5"/>
      <c r="E3" s="5"/>
      <c r="F3" s="9"/>
    </row>
    <row r="4" spans="1:6" ht="15.75">
      <c r="A4" s="8">
        <v>2</v>
      </c>
      <c r="B4" s="45" t="s">
        <v>80</v>
      </c>
      <c r="C4" s="22" t="str">
        <f>_xlfn.IFERROR(VLOOKUP(B4,Código!$B$3:$C$77,2,0),"")</f>
        <v>Açúcar cristal orgânico mascavo em sachês unidades de 4/6g - Native</v>
      </c>
      <c r="D4" s="5"/>
      <c r="E4" s="5"/>
      <c r="F4" s="9"/>
    </row>
    <row r="5" spans="1:6" ht="15.75">
      <c r="A5" s="8">
        <v>3</v>
      </c>
      <c r="B5" s="59"/>
      <c r="C5" s="22">
        <f>_xlfn.IFERROR(VLOOKUP(B5,Código!$B$3:$C$77,2,0),"")</f>
      </c>
      <c r="D5" s="5"/>
      <c r="E5" s="5"/>
      <c r="F5" s="9"/>
    </row>
    <row r="6" spans="1:6" ht="15.75">
      <c r="A6" s="8">
        <v>4</v>
      </c>
      <c r="B6" s="59"/>
      <c r="C6" s="22">
        <f>_xlfn.IFERROR(VLOOKUP(B6,Código!$B$3:$C$77,2,0),"")</f>
      </c>
      <c r="D6" s="5"/>
      <c r="E6" s="5"/>
      <c r="F6" s="9"/>
    </row>
    <row r="7" spans="1:6" ht="15.75">
      <c r="A7" s="8">
        <v>5</v>
      </c>
      <c r="B7" s="59"/>
      <c r="C7" s="22">
        <f>_xlfn.IFERROR(VLOOKUP(B7,Código!$B$3:$C$77,2,0),"")</f>
      </c>
      <c r="D7" s="5"/>
      <c r="E7" s="5"/>
      <c r="F7" s="9"/>
    </row>
    <row r="8" spans="1:6" ht="15.75">
      <c r="A8" s="8">
        <v>6</v>
      </c>
      <c r="B8" s="59"/>
      <c r="C8" s="22">
        <f>_xlfn.IFERROR(VLOOKUP(B8,Código!$B$3:$C$77,2,0),"")</f>
      </c>
      <c r="D8" s="5"/>
      <c r="E8" s="5"/>
      <c r="F8" s="9"/>
    </row>
    <row r="9" spans="1:6" ht="15.75">
      <c r="A9" s="8">
        <v>7</v>
      </c>
      <c r="B9" s="59"/>
      <c r="C9" s="22">
        <f>_xlfn.IFERROR(VLOOKUP(B9,Código!$B$3:$C$77,2,0),"")</f>
      </c>
      <c r="D9" s="5"/>
      <c r="E9" s="5"/>
      <c r="F9" s="9"/>
    </row>
    <row r="10" spans="1:6" ht="15.75">
      <c r="A10" s="8">
        <v>8</v>
      </c>
      <c r="B10" s="59"/>
      <c r="C10" s="22">
        <f>_xlfn.IFERROR(VLOOKUP(B10,Código!$B$3:$C$77,2,0),"")</f>
      </c>
      <c r="D10" s="5"/>
      <c r="E10" s="5"/>
      <c r="F10" s="9"/>
    </row>
    <row r="11" spans="1:6" ht="15.75">
      <c r="A11" s="8">
        <v>9</v>
      </c>
      <c r="B11" s="59"/>
      <c r="C11" s="22">
        <f>_xlfn.IFERROR(VLOOKUP(B11,Código!$B$3:$C$77,2,0),"")</f>
      </c>
      <c r="D11" s="5"/>
      <c r="E11" s="5"/>
      <c r="F11" s="9"/>
    </row>
    <row r="12" spans="1:6" ht="15.75">
      <c r="A12" s="8">
        <v>10</v>
      </c>
      <c r="B12" s="59"/>
      <c r="C12" s="22">
        <f>_xlfn.IFERROR(VLOOKUP(B12,Código!$B$3:$C$77,2,0),"")</f>
      </c>
      <c r="D12" s="5"/>
      <c r="E12" s="5"/>
      <c r="F12" s="9"/>
    </row>
    <row r="13" spans="1:6" ht="15.75">
      <c r="A13" s="8">
        <v>11</v>
      </c>
      <c r="B13" s="59"/>
      <c r="C13" s="22">
        <f>_xlfn.IFERROR(VLOOKUP(B13,Código!$B$3:$C$77,2,0),"")</f>
      </c>
      <c r="D13" s="5"/>
      <c r="E13" s="5"/>
      <c r="F13" s="9"/>
    </row>
    <row r="14" spans="1:6" ht="15.75">
      <c r="A14" s="8">
        <v>12</v>
      </c>
      <c r="B14" s="59"/>
      <c r="C14" s="22">
        <f>_xlfn.IFERROR(VLOOKUP(B14,Código!$B$3:$C$77,2,0),"")</f>
      </c>
      <c r="D14" s="5"/>
      <c r="E14" s="5"/>
      <c r="F14" s="9"/>
    </row>
    <row r="15" spans="1:6" ht="15.75">
      <c r="A15" s="8">
        <v>13</v>
      </c>
      <c r="B15" s="59"/>
      <c r="C15" s="22">
        <f>_xlfn.IFERROR(VLOOKUP(B15,Código!$B$3:$C$77,2,0),"")</f>
      </c>
      <c r="D15" s="5"/>
      <c r="E15" s="5"/>
      <c r="F15" s="9"/>
    </row>
    <row r="16" spans="1:6" ht="15.75">
      <c r="A16" s="8">
        <v>14</v>
      </c>
      <c r="B16" s="59"/>
      <c r="C16" s="22">
        <f>_xlfn.IFERROR(VLOOKUP(B16,Código!$B$3:$C$77,2,0),"")</f>
      </c>
      <c r="D16" s="5"/>
      <c r="E16" s="5"/>
      <c r="F16" s="9"/>
    </row>
    <row r="17" spans="1:6" ht="15.75">
      <c r="A17" s="8">
        <v>15</v>
      </c>
      <c r="B17" s="59"/>
      <c r="C17" s="22">
        <f>_xlfn.IFERROR(VLOOKUP(B17,Código!$B$3:$C$77,2,0),"")</f>
      </c>
      <c r="D17" s="5"/>
      <c r="E17" s="5"/>
      <c r="F17" s="9"/>
    </row>
    <row r="18" spans="1:6" ht="15.75">
      <c r="A18" s="8">
        <v>16</v>
      </c>
      <c r="B18" s="59"/>
      <c r="C18" s="22">
        <f>_xlfn.IFERROR(VLOOKUP(B18,Código!$B$3:$C$77,2,0),"")</f>
      </c>
      <c r="D18" s="5"/>
      <c r="E18" s="5"/>
      <c r="F18" s="9"/>
    </row>
    <row r="19" spans="1:6" ht="15.75">
      <c r="A19" s="8">
        <v>17</v>
      </c>
      <c r="B19" s="59"/>
      <c r="C19" s="22">
        <f>_xlfn.IFERROR(VLOOKUP(B19,Código!$B$3:$C$77,2,0),"")</f>
      </c>
      <c r="D19" s="5"/>
      <c r="E19" s="5"/>
      <c r="F19" s="9"/>
    </row>
    <row r="20" spans="1:6" ht="15.75">
      <c r="A20" s="8">
        <v>18</v>
      </c>
      <c r="B20" s="59"/>
      <c r="C20" s="22">
        <f>_xlfn.IFERROR(VLOOKUP(B20,Código!$B$3:$C$77,2,0),"")</f>
      </c>
      <c r="D20" s="5"/>
      <c r="E20" s="5"/>
      <c r="F20" s="9"/>
    </row>
    <row r="21" spans="1:6" ht="15.75">
      <c r="A21" s="8">
        <v>19</v>
      </c>
      <c r="B21" s="59"/>
      <c r="C21" s="22">
        <f>_xlfn.IFERROR(VLOOKUP(B21,Código!$B$3:$C$77,2,0),"")</f>
      </c>
      <c r="D21" s="5"/>
      <c r="E21" s="5"/>
      <c r="F21" s="9"/>
    </row>
    <row r="22" spans="1:6" ht="15.75">
      <c r="A22" s="8">
        <v>20</v>
      </c>
      <c r="B22" s="59"/>
      <c r="C22" s="22">
        <f>_xlfn.IFERROR(VLOOKUP(B22,Código!$B$3:$C$77,2,0),"")</f>
      </c>
      <c r="D22" s="5"/>
      <c r="E22" s="5"/>
      <c r="F22" s="9"/>
    </row>
    <row r="23" spans="1:6" ht="15.75">
      <c r="A23" s="8">
        <v>21</v>
      </c>
      <c r="B23" s="59"/>
      <c r="C23" s="22">
        <f>_xlfn.IFERROR(VLOOKUP(B23,Código!$B$3:$C$77,2,0),"")</f>
      </c>
      <c r="D23" s="5"/>
      <c r="E23" s="5"/>
      <c r="F23" s="9"/>
    </row>
    <row r="24" spans="1:6" ht="15.75">
      <c r="A24" s="8">
        <v>22</v>
      </c>
      <c r="B24" s="59"/>
      <c r="C24" s="22">
        <f>_xlfn.IFERROR(VLOOKUP(B24,Código!$B$3:$C$77,2,0),"")</f>
      </c>
      <c r="D24" s="5"/>
      <c r="E24" s="5"/>
      <c r="F24" s="9"/>
    </row>
    <row r="25" spans="1:6" ht="15.75">
      <c r="A25" s="8">
        <v>23</v>
      </c>
      <c r="B25" s="59"/>
      <c r="C25" s="22">
        <f>_xlfn.IFERROR(VLOOKUP(B25,Código!$B$3:$C$77,2,0),"")</f>
      </c>
      <c r="D25" s="5"/>
      <c r="E25" s="5"/>
      <c r="F25" s="9"/>
    </row>
    <row r="26" spans="1:6" ht="15.75">
      <c r="A26" s="8">
        <v>24</v>
      </c>
      <c r="B26" s="59"/>
      <c r="C26" s="22">
        <f>_xlfn.IFERROR(VLOOKUP(B26,Código!$B$3:$C$77,2,0),"")</f>
      </c>
      <c r="D26" s="5"/>
      <c r="E26" s="5"/>
      <c r="F26" s="9"/>
    </row>
    <row r="27" spans="1:6" ht="15.75">
      <c r="A27" s="8">
        <v>25</v>
      </c>
      <c r="B27" s="59"/>
      <c r="C27" s="22">
        <f>_xlfn.IFERROR(VLOOKUP(B27,Código!$B$3:$C$77,2,0),"")</f>
      </c>
      <c r="D27" s="5"/>
      <c r="E27" s="5"/>
      <c r="F27" s="9"/>
    </row>
    <row r="28" spans="1:6" ht="15.75">
      <c r="A28" s="8">
        <v>26</v>
      </c>
      <c r="B28" s="59"/>
      <c r="C28" s="22">
        <f>_xlfn.IFERROR(VLOOKUP(B28,Código!$B$3:$C$77,2,0),"")</f>
      </c>
      <c r="D28" s="5"/>
      <c r="E28" s="5"/>
      <c r="F28" s="9"/>
    </row>
    <row r="29" spans="1:6" ht="15.75">
      <c r="A29" s="8">
        <v>27</v>
      </c>
      <c r="B29" s="59"/>
      <c r="C29" s="22">
        <f>_xlfn.IFERROR(VLOOKUP(B29,Código!$B$3:$C$77,2,0),"")</f>
      </c>
      <c r="D29" s="5"/>
      <c r="E29" s="5"/>
      <c r="F29" s="9"/>
    </row>
    <row r="30" spans="1:6" ht="15.75">
      <c r="A30" s="8">
        <v>28</v>
      </c>
      <c r="B30" s="59"/>
      <c r="C30" s="22">
        <f>_xlfn.IFERROR(VLOOKUP(B30,Código!$B$3:$C$77,2,0),"")</f>
      </c>
      <c r="D30" s="5"/>
      <c r="E30" s="5"/>
      <c r="F30" s="9"/>
    </row>
    <row r="31" spans="1:6" ht="15.75">
      <c r="A31" s="8">
        <v>29</v>
      </c>
      <c r="B31" s="59"/>
      <c r="C31" s="22">
        <f>_xlfn.IFERROR(VLOOKUP(B31,Código!$B$3:$C$77,2,0),"")</f>
      </c>
      <c r="D31" s="5"/>
      <c r="E31" s="5"/>
      <c r="F31" s="9"/>
    </row>
    <row r="32" spans="1:6" ht="15.75">
      <c r="A32" s="8">
        <v>30</v>
      </c>
      <c r="B32" s="59"/>
      <c r="C32" s="22">
        <f>_xlfn.IFERROR(VLOOKUP(B32,Código!$B$3:$C$77,2,0),"")</f>
      </c>
      <c r="D32" s="5"/>
      <c r="E32" s="5"/>
      <c r="F32" s="9"/>
    </row>
    <row r="33" spans="1:6" ht="15.75">
      <c r="A33" s="8">
        <v>31</v>
      </c>
      <c r="B33" s="59"/>
      <c r="C33" s="22">
        <f>_xlfn.IFERROR(VLOOKUP(B33,Código!$B$3:$C$77,2,0),"")</f>
      </c>
      <c r="D33" s="5"/>
      <c r="E33" s="5"/>
      <c r="F33" s="9"/>
    </row>
    <row r="34" spans="1:6" ht="15.75">
      <c r="A34" s="8">
        <v>32</v>
      </c>
      <c r="B34" s="59"/>
      <c r="C34" s="22">
        <f>_xlfn.IFERROR(VLOOKUP(B34,Código!$B$3:$C$77,2,0),"")</f>
      </c>
      <c r="D34" s="5"/>
      <c r="E34" s="5"/>
      <c r="F34" s="9"/>
    </row>
    <row r="35" spans="1:6" ht="15.75">
      <c r="A35" s="8">
        <v>33</v>
      </c>
      <c r="B35" s="59"/>
      <c r="C35" s="22">
        <f>_xlfn.IFERROR(VLOOKUP(B35,Código!$B$3:$C$77,2,0),"")</f>
      </c>
      <c r="D35" s="5"/>
      <c r="E35" s="5"/>
      <c r="F35" s="9"/>
    </row>
    <row r="36" spans="1:6" ht="15.75">
      <c r="A36" s="8">
        <v>34</v>
      </c>
      <c r="B36" s="59"/>
      <c r="C36" s="22">
        <f>_xlfn.IFERROR(VLOOKUP(B36,Código!$B$3:$C$77,2,0),"")</f>
      </c>
      <c r="D36" s="5"/>
      <c r="E36" s="5"/>
      <c r="F36" s="9"/>
    </row>
    <row r="37" spans="1:6" ht="15.75">
      <c r="A37" s="8">
        <v>35</v>
      </c>
      <c r="B37" s="59"/>
      <c r="C37" s="22">
        <f>_xlfn.IFERROR(VLOOKUP(B37,Código!$B$3:$C$77,2,0),"")</f>
      </c>
      <c r="D37" s="5"/>
      <c r="E37" s="5"/>
      <c r="F37" s="9"/>
    </row>
    <row r="38" spans="1:6" ht="15.75">
      <c r="A38" s="8">
        <v>36</v>
      </c>
      <c r="B38" s="59"/>
      <c r="C38" s="22">
        <f>_xlfn.IFERROR(VLOOKUP(B38,Código!$B$3:$C$77,2,0),"")</f>
      </c>
      <c r="D38" s="5"/>
      <c r="E38" s="5"/>
      <c r="F38" s="9"/>
    </row>
    <row r="39" spans="1:6" ht="15.75">
      <c r="A39" s="8">
        <v>37</v>
      </c>
      <c r="B39" s="59"/>
      <c r="C39" s="22">
        <f>_xlfn.IFERROR(VLOOKUP(B39,Código!$B$3:$C$77,2,0),"")</f>
      </c>
      <c r="D39" s="5"/>
      <c r="E39" s="5"/>
      <c r="F39" s="9"/>
    </row>
    <row r="40" spans="1:6" ht="15.75">
      <c r="A40" s="8">
        <v>38</v>
      </c>
      <c r="B40" s="59"/>
      <c r="C40" s="22">
        <f>_xlfn.IFERROR(VLOOKUP(B40,Código!$B$3:$C$77,2,0),"")</f>
      </c>
      <c r="D40" s="5"/>
      <c r="E40" s="5"/>
      <c r="F40" s="9"/>
    </row>
    <row r="41" spans="1:6" ht="15.75">
      <c r="A41" s="8">
        <v>39</v>
      </c>
      <c r="B41" s="59"/>
      <c r="C41" s="22">
        <f>_xlfn.IFERROR(VLOOKUP(B41,Código!$B$3:$C$77,2,0),"")</f>
      </c>
      <c r="D41" s="5"/>
      <c r="E41" s="5"/>
      <c r="F41" s="9"/>
    </row>
    <row r="42" spans="1:6" ht="15.75">
      <c r="A42" s="8">
        <v>40</v>
      </c>
      <c r="B42" s="59"/>
      <c r="C42" s="22">
        <f>_xlfn.IFERROR(VLOOKUP(B42,Código!$B$3:$C$77,2,0),"")</f>
      </c>
      <c r="D42" s="5"/>
      <c r="E42" s="5"/>
      <c r="F42" s="9"/>
    </row>
    <row r="43" spans="1:6" ht="15.75">
      <c r="A43" s="8">
        <v>41</v>
      </c>
      <c r="B43" s="59"/>
      <c r="C43" s="22">
        <f>_xlfn.IFERROR(VLOOKUP(B43,Código!$B$3:$C$77,2,0),"")</f>
      </c>
      <c r="D43" s="5"/>
      <c r="E43" s="5"/>
      <c r="F43" s="9"/>
    </row>
    <row r="44" spans="1:6" ht="15.75">
      <c r="A44" s="8">
        <v>42</v>
      </c>
      <c r="B44" s="59"/>
      <c r="C44" s="22">
        <f>_xlfn.IFERROR(VLOOKUP(B44,Código!$B$3:$C$77,2,0),"")</f>
      </c>
      <c r="D44" s="5"/>
      <c r="E44" s="5"/>
      <c r="F44" s="9"/>
    </row>
    <row r="45" spans="1:6" ht="15.75">
      <c r="A45" s="8">
        <v>43</v>
      </c>
      <c r="B45" s="59"/>
      <c r="C45" s="22">
        <f>_xlfn.IFERROR(VLOOKUP(B45,Código!$B$3:$C$77,2,0),"")</f>
      </c>
      <c r="D45" s="5"/>
      <c r="E45" s="5"/>
      <c r="F45" s="9"/>
    </row>
    <row r="46" spans="1:6" ht="15.75">
      <c r="A46" s="8">
        <v>44</v>
      </c>
      <c r="B46" s="59"/>
      <c r="C46" s="22">
        <f>_xlfn.IFERROR(VLOOKUP(B46,Código!$B$3:$C$77,2,0),"")</f>
      </c>
      <c r="D46" s="5"/>
      <c r="E46" s="5"/>
      <c r="F46" s="9"/>
    </row>
    <row r="47" spans="1:6" ht="15.75">
      <c r="A47" s="8">
        <v>45</v>
      </c>
      <c r="B47" s="59"/>
      <c r="C47" s="22">
        <f>_xlfn.IFERROR(VLOOKUP(B47,Código!$B$3:$C$77,2,0),"")</f>
      </c>
      <c r="D47" s="5"/>
      <c r="E47" s="5"/>
      <c r="F47" s="9"/>
    </row>
    <row r="48" spans="1:6" ht="15.75">
      <c r="A48" s="8">
        <v>46</v>
      </c>
      <c r="B48" s="59"/>
      <c r="C48" s="22">
        <f>_xlfn.IFERROR(VLOOKUP(B48,Código!$B$3:$C$77,2,0),"")</f>
      </c>
      <c r="D48" s="5"/>
      <c r="E48" s="5"/>
      <c r="F48" s="9"/>
    </row>
    <row r="49" spans="1:6" ht="15.75">
      <c r="A49" s="8">
        <v>47</v>
      </c>
      <c r="B49" s="59"/>
      <c r="C49" s="22">
        <f>_xlfn.IFERROR(VLOOKUP(B49,Código!$B$3:$C$77,2,0),"")</f>
      </c>
      <c r="D49" s="5"/>
      <c r="E49" s="5"/>
      <c r="F49" s="9"/>
    </row>
    <row r="50" spans="1:6" ht="15.75">
      <c r="A50" s="8">
        <v>48</v>
      </c>
      <c r="B50" s="59"/>
      <c r="C50" s="22">
        <f>_xlfn.IFERROR(VLOOKUP(B50,Código!$B$3:$C$77,2,0),"")</f>
      </c>
      <c r="D50" s="5"/>
      <c r="E50" s="5"/>
      <c r="F50" s="9"/>
    </row>
    <row r="51" spans="1:6" ht="15.75">
      <c r="A51" s="8">
        <v>49</v>
      </c>
      <c r="B51" s="59"/>
      <c r="C51" s="22">
        <f>_xlfn.IFERROR(VLOOKUP(B51,Código!$B$3:$C$77,2,0),"")</f>
      </c>
      <c r="D51" s="5"/>
      <c r="E51" s="5"/>
      <c r="F51" s="9"/>
    </row>
    <row r="52" spans="1:6" ht="16.5" thickBot="1">
      <c r="A52" s="10">
        <v>50</v>
      </c>
      <c r="B52" s="60"/>
      <c r="C52" s="23">
        <f>_xlfn.IFERROR(VLOOKUP(B52,Código!$B$3:$C$77,2,0),"")</f>
      </c>
      <c r="D52" s="11"/>
      <c r="E52" s="11"/>
      <c r="F52" s="12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cp:keywords/>
  <dc:description/>
  <cp:lastModifiedBy>Leandro</cp:lastModifiedBy>
  <dcterms:created xsi:type="dcterms:W3CDTF">2021-02-03T11:50:16Z</dcterms:created>
  <dcterms:modified xsi:type="dcterms:W3CDTF">2021-02-19T23:29:32Z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